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rians\Realisasi Bulanan 2023\"/>
    </mc:Choice>
  </mc:AlternateContent>
  <xr:revisionPtr revIDLastSave="0" documentId="13_ncr:1_{FDC9965A-0162-4EDF-B77A-AA343523A5E8}" xr6:coauthVersionLast="47" xr6:coauthVersionMax="47" xr10:uidLastSave="{00000000-0000-0000-0000-000000000000}"/>
  <bookViews>
    <workbookView xWindow="-110" yWindow="-110" windowWidth="19420" windowHeight="10420" tabRatio="867" xr2:uid="{00000000-000D-0000-FFFF-FFFF00000000}"/>
  </bookViews>
  <sheets>
    <sheet name="BPBD" sheetId="98" r:id="rId1"/>
  </sheets>
  <externalReferences>
    <externalReference r:id="rId2"/>
    <externalReference r:id="rId3"/>
    <externalReference r:id="rId4"/>
    <externalReference r:id="rId5"/>
  </externalReferences>
  <definedNames>
    <definedName name="B_A_P_P_E_D_A">[1]BAPPEDA!$J$5</definedName>
    <definedName name="B_A_W_A_S_D_A">[1]BAWASDA!$J$5</definedName>
    <definedName name="BAGIAN_PEMBERDAYAAN_MASYARAKAT_DESA">[1]PMD!$J$5</definedName>
    <definedName name="Bidang">[2]Sheet3!$G$4:$G$9</definedName>
    <definedName name="DAK_Jenis">[2]Sheet3!$C$4:$C$6</definedName>
    <definedName name="DINAS_KEHUTANAN_PERKEBUNAN">[1]EKBANG!$J$4</definedName>
    <definedName name="DINAS_PENDAPATAN_DAERAH">[1]PMD!$J$5</definedName>
    <definedName name="DINAS_PERINDAGKOP_NAKERTRANS">[1]KESBANG!$J$5</definedName>
    <definedName name="DINAS_PERTAMBANGAN_DAN_LINGKUNGAN_HIDUP">[1]CAPIL!$J$5</definedName>
    <definedName name="DINAS_PU_DAN_PERHUBUNGAN">[1]TAPEM!$J$5</definedName>
    <definedName name="_xlnm.Print_Area" localSheetId="0">BPBD!$A$1:$G$74</definedName>
    <definedName name="sssss">[3]DIKBUDPAR!$J$5</definedName>
    <definedName name="subbid">[2]Sheet3!$G$11:$G$16</definedName>
  </definedNames>
  <calcPr calcId="191029"/>
</workbook>
</file>

<file path=xl/calcChain.xml><?xml version="1.0" encoding="utf-8"?>
<calcChain xmlns="http://schemas.openxmlformats.org/spreadsheetml/2006/main">
  <c r="D11" i="98" l="1"/>
  <c r="D9" i="98"/>
  <c r="L9" i="98"/>
  <c r="M13" i="98"/>
  <c r="H14" i="98"/>
  <c r="J14" i="98"/>
  <c r="L14" i="98"/>
  <c r="L15" i="98" s="1"/>
  <c r="H15" i="98"/>
  <c r="J15" i="98"/>
  <c r="M15" i="98"/>
  <c r="H16" i="98"/>
  <c r="J16" i="98"/>
  <c r="M17" i="98"/>
  <c r="O17" i="98" s="1"/>
  <c r="H18" i="98"/>
  <c r="J18" i="98"/>
  <c r="H19" i="98"/>
  <c r="H91" i="98" s="1"/>
  <c r="J19" i="98"/>
  <c r="H20" i="98"/>
  <c r="J20" i="98"/>
  <c r="M23" i="98"/>
  <c r="H24" i="98"/>
  <c r="J24" i="98"/>
  <c r="H26" i="98"/>
  <c r="J26" i="98"/>
  <c r="H27" i="98"/>
  <c r="J27" i="98"/>
  <c r="H29" i="98"/>
  <c r="J29" i="98"/>
  <c r="H30" i="98"/>
  <c r="J30" i="98"/>
  <c r="M31" i="98"/>
  <c r="H32" i="98"/>
  <c r="J32" i="98"/>
  <c r="H33" i="98"/>
  <c r="J33" i="98"/>
  <c r="M35" i="98"/>
  <c r="H36" i="98"/>
  <c r="J36" i="98"/>
  <c r="H37" i="98"/>
  <c r="H95" i="98" s="1"/>
  <c r="J37" i="98"/>
  <c r="M38" i="98"/>
  <c r="H39" i="98"/>
  <c r="J39" i="98"/>
  <c r="H40" i="98"/>
  <c r="H96" i="98" s="1"/>
  <c r="J40" i="98"/>
  <c r="M41" i="98"/>
  <c r="H43" i="98"/>
  <c r="J43" i="98"/>
  <c r="H45" i="98"/>
  <c r="J45" i="98"/>
  <c r="H46" i="98"/>
  <c r="J46" i="98"/>
  <c r="H47" i="98"/>
  <c r="J47" i="98"/>
  <c r="H48" i="98"/>
  <c r="J48" i="98"/>
  <c r="H49" i="98"/>
  <c r="J49" i="98"/>
  <c r="H50" i="98"/>
  <c r="J50" i="98"/>
  <c r="H51" i="98"/>
  <c r="J51" i="98"/>
  <c r="H52" i="98"/>
  <c r="J52" i="98"/>
  <c r="H53" i="98"/>
  <c r="J53" i="98"/>
  <c r="H54" i="98"/>
  <c r="J54" i="98"/>
  <c r="H55" i="98"/>
  <c r="J55" i="98"/>
  <c r="H57" i="98"/>
  <c r="H100" i="98" s="1"/>
  <c r="J57" i="98"/>
  <c r="H58" i="98"/>
  <c r="J58" i="98"/>
  <c r="H59" i="98"/>
  <c r="J59" i="98"/>
  <c r="H60" i="98"/>
  <c r="J60" i="98"/>
  <c r="H61" i="98"/>
  <c r="J61" i="98"/>
  <c r="H62" i="98"/>
  <c r="J62" i="98"/>
  <c r="H64" i="98"/>
  <c r="H101" i="98" s="1"/>
  <c r="J64" i="98"/>
  <c r="H65" i="98"/>
  <c r="J65" i="98"/>
  <c r="H66" i="98"/>
  <c r="J66" i="98"/>
  <c r="H67" i="98"/>
  <c r="J67" i="98"/>
  <c r="H68" i="98"/>
  <c r="J68" i="98"/>
  <c r="H69" i="98"/>
  <c r="H71" i="98"/>
  <c r="H72" i="98"/>
  <c r="H90" i="98"/>
  <c r="H93" i="98"/>
  <c r="H94" i="98"/>
  <c r="H98" i="98"/>
  <c r="H117" i="98" s="1"/>
  <c r="H99" i="98"/>
  <c r="H88" i="98" l="1"/>
  <c r="H86" i="98" s="1"/>
  <c r="H116" i="98"/>
  <c r="H115" i="98" s="1"/>
  <c r="H113" i="98" s="1"/>
  <c r="H11" i="98"/>
  <c r="E101" i="98"/>
  <c r="E100" i="98"/>
  <c r="E99" i="98"/>
  <c r="E98" i="98"/>
  <c r="E96" i="98"/>
  <c r="E95" i="98"/>
  <c r="E94" i="98"/>
  <c r="E93" i="98"/>
  <c r="E91" i="98"/>
  <c r="E90" i="98"/>
  <c r="C101" i="98"/>
  <c r="C100" i="98"/>
  <c r="C99" i="98"/>
  <c r="C98" i="98"/>
  <c r="D98" i="98" s="1"/>
  <c r="C96" i="98"/>
  <c r="C95" i="98"/>
  <c r="C94" i="98"/>
  <c r="C93" i="98"/>
  <c r="C91" i="98"/>
  <c r="C90" i="98"/>
  <c r="F93" i="98" l="1"/>
  <c r="H9" i="98"/>
  <c r="O113" i="98"/>
  <c r="O86" i="98"/>
  <c r="F91" i="98"/>
  <c r="F96" i="98"/>
  <c r="F101" i="98"/>
  <c r="F99" i="98"/>
  <c r="D96" i="98"/>
  <c r="F98" i="98"/>
  <c r="F94" i="98"/>
  <c r="F90" i="98"/>
  <c r="F95" i="98"/>
  <c r="F100" i="98"/>
  <c r="D94" i="98"/>
  <c r="D101" i="98"/>
  <c r="D100" i="98"/>
  <c r="D99" i="98"/>
  <c r="D93" i="98"/>
  <c r="D90" i="98"/>
  <c r="F68" i="98"/>
  <c r="F67" i="98"/>
  <c r="F66" i="98"/>
  <c r="F65" i="98"/>
  <c r="F64" i="98"/>
  <c r="F62" i="98"/>
  <c r="F61" i="98"/>
  <c r="F60" i="98"/>
  <c r="F59" i="98"/>
  <c r="F58" i="98"/>
  <c r="F57" i="98"/>
  <c r="F55" i="98"/>
  <c r="F54" i="98"/>
  <c r="F53" i="98"/>
  <c r="F52" i="98"/>
  <c r="F51" i="98"/>
  <c r="F50" i="98"/>
  <c r="F49" i="98"/>
  <c r="F48" i="98"/>
  <c r="F47" i="98"/>
  <c r="F46" i="98"/>
  <c r="F45" i="98"/>
  <c r="F43" i="98"/>
  <c r="F40" i="98"/>
  <c r="F39" i="98"/>
  <c r="F37" i="98"/>
  <c r="F36" i="98"/>
  <c r="D95" i="98" s="1"/>
  <c r="F33" i="98"/>
  <c r="F32" i="98"/>
  <c r="F30" i="98"/>
  <c r="F29" i="98"/>
  <c r="F27" i="98"/>
  <c r="F26" i="98"/>
  <c r="F24" i="98"/>
  <c r="F20" i="98"/>
  <c r="F19" i="98"/>
  <c r="F18" i="98"/>
  <c r="F16" i="98"/>
  <c r="F15" i="98"/>
  <c r="F14" i="98"/>
  <c r="E11" i="98"/>
  <c r="M14" i="98" s="1"/>
  <c r="C11" i="98"/>
  <c r="J11" i="98" l="1"/>
  <c r="E9" i="98"/>
  <c r="D91" i="98"/>
  <c r="F11" i="98"/>
  <c r="F9" i="98" s="1"/>
  <c r="C9" i="98"/>
  <c r="B108" i="98" l="1"/>
  <c r="B81" i="98"/>
  <c r="C117" i="98" l="1"/>
  <c r="E117" i="98"/>
  <c r="E116" i="98"/>
  <c r="F117" i="98" l="1"/>
  <c r="D117" i="98"/>
  <c r="C92" i="98" l="1"/>
  <c r="C116" i="98" s="1"/>
  <c r="F116" i="98" s="1"/>
  <c r="C88" i="98" l="1"/>
  <c r="C86" i="98" s="1"/>
  <c r="J86" i="98" s="1"/>
  <c r="E88" i="98"/>
  <c r="F88" i="98" l="1"/>
  <c r="F86" i="98" s="1"/>
  <c r="D116" i="98"/>
  <c r="C115" i="98"/>
  <c r="C113" i="98" s="1"/>
  <c r="J113" i="98" s="1"/>
  <c r="E86" i="98"/>
  <c r="L86" i="98" s="1"/>
  <c r="E115" i="98"/>
  <c r="F115" i="98" l="1"/>
  <c r="F113" i="98" s="1"/>
  <c r="D115" i="98"/>
  <c r="E113" i="98"/>
  <c r="L113" i="98" s="1"/>
  <c r="D88" i="98" l="1"/>
  <c r="D86" i="98" s="1"/>
  <c r="D113" i="98"/>
</calcChain>
</file>

<file path=xl/sharedStrings.xml><?xml version="1.0" encoding="utf-8"?>
<sst xmlns="http://schemas.openxmlformats.org/spreadsheetml/2006/main" count="281" uniqueCount="145">
  <si>
    <t>Sub Unit</t>
  </si>
  <si>
    <t>Unit</t>
  </si>
  <si>
    <t>Keterangan</t>
  </si>
  <si>
    <t>Penyediaan Gaji dan Tunjangan ASN</t>
  </si>
  <si>
    <t>Penyediaan Administrasi Pelaksanaan Tugas ASN</t>
  </si>
  <si>
    <t>Penyediaan Komponen Instalasi Listrik/Penerangan Bangunan Kantor</t>
  </si>
  <si>
    <t>Penyediaan Peralatan dan Perlengkapan Kantor</t>
  </si>
  <si>
    <t>Penyediaan Bahan Logistik Kantor</t>
  </si>
  <si>
    <t>Penyediaan Barang Cetakan dan Penggandaan</t>
  </si>
  <si>
    <t>Penyelenggaraan Rapat Koordinasi dan Konsultasi SKPD</t>
  </si>
  <si>
    <t>Penyediaan Jasa Komunikasi, Sumber Daya Air dan Listrik</t>
  </si>
  <si>
    <t>Penyediaan Jasa Pelayanan Umum Kantor</t>
  </si>
  <si>
    <t>Pemeliharaan/Rehabilitasi Gedung Kantor dan Bangunan Lainnya</t>
  </si>
  <si>
    <t>Koordinasi dan Penyusunan Laporan Capaian Kinerja dan Ikhtisar Realisasi Kinerja SKPD</t>
  </si>
  <si>
    <t>Penyediaan Jasa Pemeliharaan, Biaya Pemeliharaan, Pajak, dan Perizinan Kendaraan Dinas Operasional atau Lapangan</t>
  </si>
  <si>
    <t>PROGRAM PENUNJANG URUSAN PEMERINTAHAN DAERAH KABUPATEN/KOTA</t>
  </si>
  <si>
    <t>Perencanaan, Penganggaran, dan Evaluasi Kinerja Perangkat Daerah</t>
  </si>
  <si>
    <t>Administrasi Keuangan Perangkat Daerah</t>
  </si>
  <si>
    <t>Administrasi Kepegawaian Perangkat Daerah</t>
  </si>
  <si>
    <t>Administrasi Umum Perangkat Daerah</t>
  </si>
  <si>
    <t>Penyediaan Jasa Penunjang Urusan Pemerintahan Daerah</t>
  </si>
  <si>
    <t>Pemeliharaan Barang Milik Daerah Penunjang Urusan Pemerintahan Daerah</t>
  </si>
  <si>
    <t>Kode</t>
  </si>
  <si>
    <t>Program</t>
  </si>
  <si>
    <t>Sub Kegiatan</t>
  </si>
  <si>
    <t>PROGRAM PENANGGULANGAN BENCANA</t>
  </si>
  <si>
    <t>Bimbingan Teknis Implementasi Peraturan Perundang-Undangan</t>
  </si>
  <si>
    <t>Realisasi</t>
  </si>
  <si>
    <t>Fisik</t>
  </si>
  <si>
    <t>Keuangan</t>
  </si>
  <si>
    <t>(%)</t>
  </si>
  <si>
    <t>(Rp)</t>
  </si>
  <si>
    <t>Program / Kegiatan / Sub Kegiatan</t>
  </si>
  <si>
    <t xml:space="preserve">Bulan </t>
  </si>
  <si>
    <t xml:space="preserve">Instansi </t>
  </si>
  <si>
    <t>RESUME SUB KEGIATAN PERANGKAT DAERAH</t>
  </si>
  <si>
    <t>Pagu (Rp)</t>
  </si>
  <si>
    <t>RESUME KEGIATAN PERANGKAT DAERAH</t>
  </si>
  <si>
    <t>RESUME PROGRAM PERANGKAT DAERAH</t>
  </si>
  <si>
    <t xml:space="preserve">Program / Kegiatan </t>
  </si>
  <si>
    <t>Keterangan:</t>
  </si>
  <si>
    <t>2. Mohon tidak melakukan perubahan pada kolom yang dikunci</t>
  </si>
  <si>
    <t>3. Silahkan dilakuan penyesuaian jika terdapat data yang belum sesuai.</t>
  </si>
  <si>
    <t>4. Data yang telah disesuaikan mohon untuk dilaporkan ke Bagian Administrasi Pembangunan Kota Samarinda</t>
  </si>
  <si>
    <t>Murni</t>
  </si>
  <si>
    <t>Penyusunan Dokumen Perencanaan Perangkat Daerah</t>
  </si>
  <si>
    <t>Koordinasi dan Penyusunan Laporan Keuangan Akhir Tahun SKPD</t>
  </si>
  <si>
    <t xml:space="preserve">Kegiatan </t>
  </si>
  <si>
    <t>Penyediaan Bahan Bacaan dan Peraturan Perundang-undangan</t>
  </si>
  <si>
    <t>Pengadaan Barang Milik Daerah Penunjang Urusan Pemerintah Daerah</t>
  </si>
  <si>
    <t>Pengadaan Kendaraan Perorangan Dinas atau Kendaraan Dinas Jabatan</t>
  </si>
  <si>
    <t>Pengadaan Kendaraan Dinas Operasional atau Lapangan</t>
  </si>
  <si>
    <t>Pengadaan Mebel</t>
  </si>
  <si>
    <r>
      <t xml:space="preserve">1. Yang diisi hanya </t>
    </r>
    <r>
      <rPr>
        <b/>
        <sz val="10"/>
        <rFont val="Calibri"/>
        <family val="2"/>
        <scheme val="minor"/>
      </rPr>
      <t>Realisasi Fisik dan Keuangan (Rp)</t>
    </r>
  </si>
  <si>
    <t>Fasilitasi Kunjungan Tamu</t>
  </si>
  <si>
    <t>1.05.01.2.01</t>
  </si>
  <si>
    <t>1.05.01.2.01.06</t>
  </si>
  <si>
    <t>1.05.01.2.02</t>
  </si>
  <si>
    <t>1.05.01.2.02.01</t>
  </si>
  <si>
    <t>1.05.01.2.02.02</t>
  </si>
  <si>
    <t>1.05.01.2.05</t>
  </si>
  <si>
    <t>1.05.01.2.06</t>
  </si>
  <si>
    <t>1.05.01.2.06.01</t>
  </si>
  <si>
    <t>1.05.01.2.06.02</t>
  </si>
  <si>
    <t>1.05.01.2.06.04</t>
  </si>
  <si>
    <t>1.05.01.2.06.05</t>
  </si>
  <si>
    <t>1.05.01.2.06.09</t>
  </si>
  <si>
    <t>1.05.01.2.08</t>
  </si>
  <si>
    <t>1.05.01.2.08.02</t>
  </si>
  <si>
    <t>1.05.01.2.08.04</t>
  </si>
  <si>
    <t>1.05.01.2.09</t>
  </si>
  <si>
    <t>1.05.01.2.09.02</t>
  </si>
  <si>
    <t>1.05.01.2.09.09</t>
  </si>
  <si>
    <t>1.05.01.2.06.08</t>
  </si>
  <si>
    <t>1.05.01.2.07.05</t>
  </si>
  <si>
    <t xml:space="preserve">: Badan Penanggulangan Bencana Daerah Kota Samarinda </t>
  </si>
  <si>
    <t>1.05.0.00.0.00.04</t>
  </si>
  <si>
    <t>Badan Penanggulangan Bencana Daerah Kota Samarinda</t>
  </si>
  <si>
    <t>1.05.0.00.0.00.04.0000</t>
  </si>
  <si>
    <t xml:space="preserve">1.05.01.2.01.01 </t>
  </si>
  <si>
    <t xml:space="preserve">1.05.01.2.02.05 </t>
  </si>
  <si>
    <t xml:space="preserve">1.05.01.2.07 </t>
  </si>
  <si>
    <t xml:space="preserve">1.05.01.2.07.02 </t>
  </si>
  <si>
    <t>1.05.03.2.01</t>
  </si>
  <si>
    <t>Pelayanan Informasi Rawan Bencana Kabupaten/Kota</t>
  </si>
  <si>
    <t>1.05.03.2.01.02</t>
  </si>
  <si>
    <t>Sosialisasi, Komunikasi, Informasi dan Edukasi (KIE) Rawan Bencana Kabupaten/Kota (Per Jenis Bencana)</t>
  </si>
  <si>
    <t>1.05.03.2.02</t>
  </si>
  <si>
    <t>Pelayanan Pencegahan dan Kesiapsiagaan Terhadap Bencana</t>
  </si>
  <si>
    <t>1.05.03.2.02.01</t>
  </si>
  <si>
    <t>Penyusunan Rencana Penanggulangan Bencana Kabupaten/Kota</t>
  </si>
  <si>
    <t>1.05.03.2.02.02</t>
  </si>
  <si>
    <t>Pelatihan Pencegahan dan Mitigasi Bencana Kabupaten/Kota</t>
  </si>
  <si>
    <t>1.05.03.2.02.03</t>
  </si>
  <si>
    <t>Pengendalian Operasi dan Penyediaan Sarana Prasarana Kesiapsiagaan Terhadap Bencana Kabupaten/Kota</t>
  </si>
  <si>
    <t>1.05.03.2.02.04</t>
  </si>
  <si>
    <t>Penyediaan Peralatan Perlindungan dan Kesiapsiagaan terhadap Bencana</t>
  </si>
  <si>
    <t xml:space="preserve">1.05.03.2.02.05 </t>
  </si>
  <si>
    <t>Pengelolaan Risiko Bencana Kabupaten/Kota</t>
  </si>
  <si>
    <t>1.05.03.2.02.06</t>
  </si>
  <si>
    <t>Penguatan Kapasitas Kawasan untuk Pencegahan dan Kesiapsiagaan</t>
  </si>
  <si>
    <t>Penanganan Pascabencana Kabupaten/Kota</t>
  </si>
  <si>
    <t>1.05.03.2.02.09</t>
  </si>
  <si>
    <t>Penyusunan Rencana Kontijensi</t>
  </si>
  <si>
    <t xml:space="preserve">1.05.03.2.02.10 </t>
  </si>
  <si>
    <t>Gladi Kesiapsiagaan Terhadap Bencana</t>
  </si>
  <si>
    <t>1.05.03.2.03</t>
  </si>
  <si>
    <t>Pelayanan Penyelamatan dan Evakuasi Korban Bencana</t>
  </si>
  <si>
    <t xml:space="preserve">1.05.03.2.03.01 </t>
  </si>
  <si>
    <t>Respon Cepat Kejadian Luar Biasa Penyakit/Wabah Zoonosis Prioritas</t>
  </si>
  <si>
    <t xml:space="preserve">1.05.03.2.03.02 </t>
  </si>
  <si>
    <t>Respon Cepat Darurat Bencana Kabupaten/Kota</t>
  </si>
  <si>
    <t xml:space="preserve">1.05.03.2.03.03 </t>
  </si>
  <si>
    <t>Pencarian, Pertolongan dan Evakuasi Korban Bencana Kabupaten/Kota</t>
  </si>
  <si>
    <t>1.05.03.2.03.04</t>
  </si>
  <si>
    <t>Penyediaan Logistik Penyelamatan dan Evakuasi Korban Bencana Kabupaten/Kota</t>
  </si>
  <si>
    <t xml:space="preserve">1.05.03.2.03.05 </t>
  </si>
  <si>
    <t>Aktivasi Sistem Komando Penanganan Darurat Bencana</t>
  </si>
  <si>
    <t xml:space="preserve">1.05.03.2.03.06 </t>
  </si>
  <si>
    <t>Respon Cepat Bencana Non Alam Epidemi/Wabah Penyakit</t>
  </si>
  <si>
    <t>1.05.03.2.04</t>
  </si>
  <si>
    <t>Penataan Sistem Dasar Penanggulangan Bencana</t>
  </si>
  <si>
    <t>1.05.03.2.04.01</t>
  </si>
  <si>
    <t>Penyusunan Regulasi Penanggulangan Bencana Kabupaten/Kota</t>
  </si>
  <si>
    <t>1.05.03.2.04.02</t>
  </si>
  <si>
    <t>Penguatan Kelembagaan Bencana Kabupaten/Kota</t>
  </si>
  <si>
    <t xml:space="preserve">1.05.03.2.04.03 </t>
  </si>
  <si>
    <t>Kerjasama antar Lembaga dan Kemitraan dalam Penanggulangan Bencana Kabupaten/Kota</t>
  </si>
  <si>
    <t xml:space="preserve">1.05.03.2.04.04 </t>
  </si>
  <si>
    <t>Pengelolaan dan Pemanfaatan Sistem Informasi Kebencanaan</t>
  </si>
  <si>
    <t>Evaluasi Kinerja Perangkat Daerah</t>
  </si>
  <si>
    <t>01.05.01</t>
  </si>
  <si>
    <t>01.05.03</t>
  </si>
  <si>
    <t>1.05.01.2.01.07</t>
  </si>
  <si>
    <t>1.05.01.2.05.11</t>
  </si>
  <si>
    <t>1.05.01.2.06.06</t>
  </si>
  <si>
    <t xml:space="preserve">1.05.01.2.07.01 </t>
  </si>
  <si>
    <t>1.05.03.2.02.08</t>
  </si>
  <si>
    <t>Pengembangan Kapasitas Tim Reaksi Cepat (TRC) Bencana Kabupaten/Kota</t>
  </si>
  <si>
    <t>1.05.03.2.02.11</t>
  </si>
  <si>
    <t>Penyusunan Rencana Penanggulangan Kedaruratan Bencana</t>
  </si>
  <si>
    <t>1.05.03.2.02.12</t>
  </si>
  <si>
    <t>Pelatihan Keluarga Tanggap Bencana Alam</t>
  </si>
  <si>
    <t>1.05.03.2.04.06</t>
  </si>
  <si>
    <t>: Agustus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</si>
</sst>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_(* #,##0.000_);_(* \(#,##0.000\);_(* &quot;-&quot;_);_(@_)"/>
  </numFmts>
  <fonts count="5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51170384838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E4E7EA"/>
      </bottom>
      <diagonal/>
    </border>
    <border>
      <left/>
      <right/>
      <top style="medium">
        <color rgb="FFE4E7EA"/>
      </top>
      <bottom style="medium">
        <color rgb="FFE4E7E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90">
    <xf numFmtId="0" fontId="0" fillId="0" borderId="0"/>
    <xf numFmtId="0" fontId="31" fillId="0" borderId="0"/>
    <xf numFmtId="0" fontId="27" fillId="0" borderId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5" fillId="0" borderId="0"/>
    <xf numFmtId="164" fontId="35" fillId="0" borderId="0" applyFont="0" applyFill="0" applyBorder="0" applyAlignment="0" applyProtection="0"/>
    <xf numFmtId="0" fontId="35" fillId="0" borderId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6" fillId="0" borderId="0"/>
    <xf numFmtId="0" fontId="22" fillId="0" borderId="0"/>
    <xf numFmtId="9" fontId="22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7" fillId="0" borderId="0"/>
    <xf numFmtId="0" fontId="36" fillId="0" borderId="0"/>
    <xf numFmtId="164" fontId="3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5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9" fillId="0" borderId="0"/>
    <xf numFmtId="164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8" fillId="0" borderId="0"/>
    <xf numFmtId="164" fontId="38" fillId="0" borderId="0" applyFont="0" applyFill="0" applyBorder="0" applyAlignment="0" applyProtection="0"/>
    <xf numFmtId="0" fontId="38" fillId="0" borderId="0"/>
    <xf numFmtId="164" fontId="27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39" fillId="0" borderId="0"/>
    <xf numFmtId="0" fontId="18" fillId="0" borderId="0"/>
    <xf numFmtId="9" fontId="1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40" fillId="0" borderId="0"/>
    <xf numFmtId="0" fontId="39" fillId="0" borderId="0"/>
    <xf numFmtId="164" fontId="3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8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8" fillId="0" borderId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1" fillId="0" borderId="0"/>
    <xf numFmtId="9" fontId="40" fillId="0" borderId="0" applyFont="0" applyFill="0" applyBorder="0" applyAlignment="0" applyProtection="0"/>
    <xf numFmtId="0" fontId="42" fillId="0" borderId="0">
      <alignment vertical="top"/>
    </xf>
    <xf numFmtId="0" fontId="17" fillId="0" borderId="0"/>
    <xf numFmtId="0" fontId="16" fillId="0" borderId="0"/>
    <xf numFmtId="164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5" fillId="0" borderId="0"/>
    <xf numFmtId="0" fontId="15" fillId="0" borderId="0"/>
    <xf numFmtId="41" fontId="27" fillId="0" borderId="0" applyFont="0" applyFill="0" applyBorder="0" applyAlignment="0" applyProtection="0"/>
    <xf numFmtId="0" fontId="27" fillId="0" borderId="0"/>
    <xf numFmtId="0" fontId="14" fillId="0" borderId="0"/>
    <xf numFmtId="164" fontId="14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27" fillId="0" borderId="0"/>
    <xf numFmtId="0" fontId="13" fillId="0" borderId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3" fillId="0" borderId="0"/>
    <xf numFmtId="0" fontId="13" fillId="0" borderId="0"/>
    <xf numFmtId="41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2" fillId="0" borderId="0"/>
    <xf numFmtId="164" fontId="27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0" fontId="12" fillId="0" borderId="0"/>
    <xf numFmtId="164" fontId="31" fillId="0" borderId="0" applyFont="0" applyFill="0" applyBorder="0" applyAlignment="0" applyProtection="0"/>
    <xf numFmtId="0" fontId="1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1" fillId="0" borderId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164" fontId="49" fillId="0" borderId="0" applyFont="0" applyFill="0" applyBorder="0" applyAlignment="0" applyProtection="0"/>
    <xf numFmtId="0" fontId="49" fillId="0" borderId="0"/>
    <xf numFmtId="164" fontId="2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50" fillId="0" borderId="0"/>
    <xf numFmtId="0" fontId="11" fillId="0" borderId="0"/>
    <xf numFmtId="9" fontId="11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51" fillId="0" borderId="0"/>
    <xf numFmtId="0" fontId="50" fillId="0" borderId="0"/>
    <xf numFmtId="164" fontId="3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9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49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2" fillId="0" borderId="0"/>
    <xf numFmtId="9" fontId="51" fillId="0" borderId="0" applyFont="0" applyFill="0" applyBorder="0" applyAlignment="0" applyProtection="0"/>
    <xf numFmtId="0" fontId="53" fillId="0" borderId="0">
      <alignment vertical="top"/>
    </xf>
    <xf numFmtId="0" fontId="1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0" fillId="0" borderId="0"/>
    <xf numFmtId="164" fontId="27" fillId="0" borderId="0" applyFont="0" applyFill="0" applyBorder="0" applyAlignment="0" applyProtection="0"/>
    <xf numFmtId="0" fontId="27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0" fillId="0" borderId="0"/>
    <xf numFmtId="164" fontId="27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27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0" fillId="0" borderId="0"/>
    <xf numFmtId="164" fontId="27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0" fillId="0" borderId="0"/>
    <xf numFmtId="164" fontId="27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7" fillId="0" borderId="0"/>
    <xf numFmtId="165" fontId="27" fillId="0" borderId="0" applyFont="0" applyFill="0" applyBorder="0" applyAlignment="0" applyProtection="0"/>
    <xf numFmtId="0" fontId="7" fillId="0" borderId="0"/>
    <xf numFmtId="0" fontId="6" fillId="0" borderId="0"/>
    <xf numFmtId="0" fontId="8" fillId="0" borderId="0"/>
    <xf numFmtId="166" fontId="27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0" fontId="2" fillId="0" borderId="0"/>
    <xf numFmtId="164" fontId="2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" fillId="0" borderId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  <xf numFmtId="0" fontId="42" fillId="0" borderId="0">
      <alignment vertical="top"/>
    </xf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7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</cellStyleXfs>
  <cellXfs count="108">
    <xf numFmtId="0" fontId="0" fillId="0" borderId="0" xfId="0"/>
    <xf numFmtId="0" fontId="27" fillId="0" borderId="0" xfId="2" applyAlignment="1" applyProtection="1">
      <alignment vertical="center" wrapText="1"/>
      <protection locked="0"/>
    </xf>
    <xf numFmtId="4" fontId="27" fillId="0" borderId="0" xfId="2" applyNumberFormat="1" applyAlignment="1" applyProtection="1">
      <alignment horizontal="right" vertical="center"/>
      <protection locked="0"/>
    </xf>
    <xf numFmtId="0" fontId="27" fillId="0" borderId="0" xfId="2" applyProtection="1">
      <protection locked="0"/>
    </xf>
    <xf numFmtId="0" fontId="44" fillId="0" borderId="0" xfId="2" applyFont="1" applyAlignment="1" applyProtection="1">
      <alignment horizontal="center" vertical="center" wrapText="1"/>
      <protection locked="0"/>
    </xf>
    <xf numFmtId="0" fontId="28" fillId="0" borderId="0" xfId="2" applyFont="1" applyAlignment="1" applyProtection="1">
      <alignment vertical="center" wrapText="1"/>
      <protection locked="0"/>
    </xf>
    <xf numFmtId="0" fontId="28" fillId="0" borderId="0" xfId="2" applyFont="1" applyAlignment="1" applyProtection="1">
      <alignment horizontal="left" vertical="center" wrapText="1"/>
      <protection locked="0"/>
    </xf>
    <xf numFmtId="0" fontId="28" fillId="0" borderId="0" xfId="2" applyFont="1" applyAlignment="1" applyProtection="1">
      <alignment horizontal="center" vertical="center" wrapText="1"/>
      <protection locked="0"/>
    </xf>
    <xf numFmtId="0" fontId="45" fillId="0" borderId="0" xfId="2" applyFont="1" applyAlignment="1" applyProtection="1">
      <alignment vertical="center" wrapText="1"/>
      <protection locked="0"/>
    </xf>
    <xf numFmtId="0" fontId="32" fillId="0" borderId="0" xfId="312" applyFont="1" applyAlignment="1" applyProtection="1">
      <alignment vertical="center"/>
      <protection locked="0"/>
    </xf>
    <xf numFmtId="0" fontId="33" fillId="0" borderId="0" xfId="1" applyFont="1" applyAlignment="1" applyProtection="1">
      <alignment vertical="center" wrapText="1"/>
      <protection locked="0"/>
    </xf>
    <xf numFmtId="0" fontId="34" fillId="0" borderId="6" xfId="1" applyFont="1" applyBorder="1" applyAlignment="1" applyProtection="1">
      <alignment horizontal="left" vertical="center" wrapText="1"/>
      <protection locked="0"/>
    </xf>
    <xf numFmtId="0" fontId="29" fillId="5" borderId="1" xfId="313" applyFont="1" applyFill="1" applyBorder="1" applyAlignment="1" applyProtection="1">
      <alignment horizontal="center" vertical="center" wrapText="1"/>
      <protection locked="0"/>
    </xf>
    <xf numFmtId="0" fontId="29" fillId="5" borderId="5" xfId="313" applyFont="1" applyFill="1" applyBorder="1" applyAlignment="1" applyProtection="1">
      <alignment horizontal="center" vertical="center" wrapText="1"/>
      <protection locked="0"/>
    </xf>
    <xf numFmtId="0" fontId="29" fillId="5" borderId="1" xfId="1" applyFont="1" applyFill="1" applyBorder="1" applyAlignment="1" applyProtection="1">
      <alignment horizontal="center" vertical="center" wrapText="1"/>
      <protection locked="0"/>
    </xf>
    <xf numFmtId="0" fontId="29" fillId="5" borderId="4" xfId="313" applyFont="1" applyFill="1" applyBorder="1" applyAlignment="1" applyProtection="1">
      <alignment horizontal="center" vertical="center" wrapText="1"/>
      <protection locked="0"/>
    </xf>
    <xf numFmtId="0" fontId="29" fillId="5" borderId="1" xfId="1" applyFont="1" applyFill="1" applyBorder="1" applyAlignment="1" applyProtection="1">
      <alignment horizontal="center" vertical="center" wrapText="1"/>
      <protection locked="0"/>
    </xf>
    <xf numFmtId="0" fontId="29" fillId="5" borderId="1" xfId="313" applyFont="1" applyFill="1" applyBorder="1" applyAlignment="1" applyProtection="1">
      <alignment horizontal="center" vertical="center" wrapText="1"/>
      <protection locked="0"/>
    </xf>
    <xf numFmtId="0" fontId="30" fillId="5" borderId="1" xfId="1" applyFont="1" applyFill="1" applyBorder="1" applyAlignment="1" applyProtection="1">
      <alignment horizontal="center" vertical="center" wrapText="1"/>
      <protection locked="0"/>
    </xf>
    <xf numFmtId="0" fontId="26" fillId="10" borderId="9" xfId="2" applyFont="1" applyFill="1" applyBorder="1" applyAlignment="1" applyProtection="1">
      <alignment vertical="center" wrapText="1"/>
      <protection locked="0"/>
    </xf>
    <xf numFmtId="4" fontId="26" fillId="10" borderId="9" xfId="2" applyNumberFormat="1" applyFont="1" applyFill="1" applyBorder="1" applyAlignment="1" applyProtection="1">
      <alignment horizontal="right" vertical="center" wrapText="1"/>
      <protection locked="0"/>
    </xf>
    <xf numFmtId="10" fontId="26" fillId="4" borderId="9" xfId="8" applyNumberFormat="1" applyFont="1" applyFill="1" applyBorder="1" applyAlignment="1" applyProtection="1">
      <alignment horizontal="center" vertical="center" wrapText="1"/>
      <protection locked="0"/>
    </xf>
    <xf numFmtId="4" fontId="26" fillId="4" borderId="9" xfId="2" applyNumberFormat="1" applyFont="1" applyFill="1" applyBorder="1" applyAlignment="1" applyProtection="1">
      <alignment horizontal="right" vertical="center" wrapText="1"/>
      <protection locked="0"/>
    </xf>
    <xf numFmtId="0" fontId="26" fillId="4" borderId="9" xfId="2" applyFont="1" applyFill="1" applyBorder="1" applyAlignment="1" applyProtection="1">
      <alignment horizontal="center" vertical="center" wrapText="1"/>
      <protection locked="0"/>
    </xf>
    <xf numFmtId="3" fontId="27" fillId="0" borderId="0" xfId="2" applyNumberFormat="1" applyProtection="1">
      <protection locked="0"/>
    </xf>
    <xf numFmtId="10" fontId="0" fillId="4" borderId="9" xfId="8" applyNumberFormat="1" applyFont="1" applyFill="1" applyBorder="1" applyAlignment="1" applyProtection="1">
      <alignment horizontal="center" vertical="center" wrapText="1"/>
      <protection locked="0"/>
    </xf>
    <xf numFmtId="4" fontId="27" fillId="4" borderId="9" xfId="2" applyNumberFormat="1" applyFill="1" applyBorder="1" applyAlignment="1" applyProtection="1">
      <alignment horizontal="right" vertical="center" wrapText="1"/>
      <protection locked="0"/>
    </xf>
    <xf numFmtId="0" fontId="26" fillId="3" borderId="9" xfId="2" applyFont="1" applyFill="1" applyBorder="1" applyAlignment="1" applyProtection="1">
      <alignment vertical="center" wrapText="1"/>
      <protection locked="0"/>
    </xf>
    <xf numFmtId="4" fontId="26" fillId="3" borderId="9" xfId="2" applyNumberFormat="1" applyFont="1" applyFill="1" applyBorder="1" applyAlignment="1" applyProtection="1">
      <alignment horizontal="right" vertical="center" wrapText="1"/>
      <protection locked="0"/>
    </xf>
    <xf numFmtId="10" fontId="26" fillId="3" borderId="9" xfId="8" applyNumberFormat="1" applyFont="1" applyFill="1" applyBorder="1" applyAlignment="1" applyProtection="1">
      <alignment horizontal="center" vertical="center" wrapText="1"/>
      <protection locked="0"/>
    </xf>
    <xf numFmtId="10" fontId="43" fillId="3" borderId="9" xfId="8" applyNumberFormat="1" applyFont="1" applyFill="1" applyBorder="1" applyAlignment="1" applyProtection="1">
      <alignment horizontal="center" vertical="center" wrapText="1"/>
      <protection locked="0"/>
    </xf>
    <xf numFmtId="0" fontId="26" fillId="3" borderId="9" xfId="2" applyFont="1" applyFill="1" applyBorder="1" applyAlignment="1" applyProtection="1">
      <alignment horizontal="center" vertical="center" wrapText="1"/>
      <protection locked="0"/>
    </xf>
    <xf numFmtId="4" fontId="26" fillId="0" borderId="3" xfId="2" applyNumberFormat="1" applyFont="1" applyBorder="1" applyAlignment="1" applyProtection="1">
      <alignment horizontal="right" vertical="center" wrapText="1"/>
      <protection locked="0"/>
    </xf>
    <xf numFmtId="0" fontId="28" fillId="2" borderId="0" xfId="2" applyFont="1" applyFill="1" applyAlignment="1" applyProtection="1">
      <alignment vertical="center" wrapText="1"/>
      <protection locked="0"/>
    </xf>
    <xf numFmtId="4" fontId="28" fillId="2" borderId="0" xfId="2" applyNumberFormat="1" applyFont="1" applyFill="1" applyAlignment="1" applyProtection="1">
      <alignment vertical="center" wrapText="1"/>
      <protection locked="0"/>
    </xf>
    <xf numFmtId="21" fontId="26" fillId="11" borderId="9" xfId="2" applyNumberFormat="1" applyFont="1" applyFill="1" applyBorder="1" applyAlignment="1" applyProtection="1">
      <alignment horizontal="left" vertical="center" wrapText="1"/>
      <protection locked="0"/>
    </xf>
    <xf numFmtId="0" fontId="26" fillId="11" borderId="9" xfId="2" applyFont="1" applyFill="1" applyBorder="1" applyAlignment="1" applyProtection="1">
      <alignment vertical="center" wrapText="1"/>
      <protection locked="0"/>
    </xf>
    <xf numFmtId="4" fontId="27" fillId="11" borderId="9" xfId="2" applyNumberFormat="1" applyFill="1" applyBorder="1" applyAlignment="1" applyProtection="1">
      <alignment horizontal="right" vertical="center" wrapText="1"/>
      <protection locked="0"/>
    </xf>
    <xf numFmtId="10" fontId="0" fillId="6" borderId="9" xfId="8" applyNumberFormat="1" applyFont="1" applyFill="1" applyBorder="1" applyAlignment="1" applyProtection="1">
      <alignment horizontal="center" vertical="center" wrapText="1"/>
      <protection locked="0"/>
    </xf>
    <xf numFmtId="4" fontId="28" fillId="6" borderId="9" xfId="2" applyNumberFormat="1" applyFont="1" applyFill="1" applyBorder="1" applyAlignment="1" applyProtection="1">
      <alignment horizontal="right" vertical="center" wrapText="1"/>
      <protection locked="0"/>
    </xf>
    <xf numFmtId="10" fontId="28" fillId="6" borderId="9" xfId="8" applyNumberFormat="1" applyFont="1" applyFill="1" applyBorder="1" applyAlignment="1" applyProtection="1">
      <alignment horizontal="center" vertical="center" wrapText="1"/>
      <protection locked="0"/>
    </xf>
    <xf numFmtId="0" fontId="27" fillId="6" borderId="9" xfId="2" applyFill="1" applyBorder="1" applyAlignment="1" applyProtection="1">
      <alignment horizontal="center" vertical="center" wrapText="1"/>
      <protection locked="0"/>
    </xf>
    <xf numFmtId="4" fontId="28" fillId="2" borderId="7" xfId="2" applyNumberFormat="1" applyFont="1" applyFill="1" applyBorder="1" applyAlignment="1" applyProtection="1">
      <alignment horizontal="right" vertical="center" wrapText="1"/>
      <protection locked="0"/>
    </xf>
    <xf numFmtId="0" fontId="26" fillId="12" borderId="9" xfId="2" applyFont="1" applyFill="1" applyBorder="1" applyAlignment="1" applyProtection="1">
      <alignment vertical="center" wrapText="1"/>
      <protection locked="0"/>
    </xf>
    <xf numFmtId="4" fontId="28" fillId="12" borderId="10" xfId="2" applyNumberFormat="1" applyFont="1" applyFill="1" applyBorder="1" applyAlignment="1" applyProtection="1">
      <alignment horizontal="right" vertical="center" wrapText="1"/>
      <protection locked="0"/>
    </xf>
    <xf numFmtId="10" fontId="0" fillId="7" borderId="9" xfId="8" applyNumberFormat="1" applyFont="1" applyFill="1" applyBorder="1" applyAlignment="1" applyProtection="1">
      <alignment horizontal="center" vertical="center" wrapText="1"/>
      <protection locked="0"/>
    </xf>
    <xf numFmtId="4" fontId="28" fillId="7" borderId="9" xfId="2" applyNumberFormat="1" applyFont="1" applyFill="1" applyBorder="1" applyAlignment="1" applyProtection="1">
      <alignment horizontal="right" vertical="center" wrapText="1"/>
      <protection locked="0"/>
    </xf>
    <xf numFmtId="10" fontId="28" fillId="7" borderId="9" xfId="8" applyNumberFormat="1" applyFont="1" applyFill="1" applyBorder="1" applyAlignment="1" applyProtection="1">
      <alignment horizontal="center" vertical="center" wrapText="1"/>
      <protection locked="0"/>
    </xf>
    <xf numFmtId="0" fontId="27" fillId="7" borderId="9" xfId="2" applyFill="1" applyBorder="1" applyAlignment="1" applyProtection="1">
      <alignment horizontal="center" vertical="center" wrapText="1"/>
      <protection locked="0"/>
    </xf>
    <xf numFmtId="4" fontId="28" fillId="2" borderId="8" xfId="2" applyNumberFormat="1" applyFont="1" applyFill="1" applyBorder="1" applyAlignment="1" applyProtection="1">
      <alignment horizontal="right" vertical="center" wrapText="1"/>
      <protection locked="0"/>
    </xf>
    <xf numFmtId="0" fontId="27" fillId="0" borderId="9" xfId="2" applyBorder="1" applyAlignment="1" applyProtection="1">
      <alignment vertical="center" wrapText="1"/>
      <protection locked="0"/>
    </xf>
    <xf numFmtId="41" fontId="28" fillId="0" borderId="10" xfId="329" applyFont="1" applyBorder="1" applyAlignment="1" applyProtection="1">
      <alignment horizontal="right" vertical="center" wrapText="1"/>
      <protection locked="0"/>
    </xf>
    <xf numFmtId="10" fontId="0" fillId="0" borderId="9" xfId="8" applyNumberFormat="1" applyFont="1" applyFill="1" applyBorder="1" applyAlignment="1" applyProtection="1">
      <alignment horizontal="center" vertical="center" wrapText="1"/>
      <protection locked="0"/>
    </xf>
    <xf numFmtId="4" fontId="28" fillId="0" borderId="9" xfId="2" applyNumberFormat="1" applyFont="1" applyBorder="1" applyAlignment="1" applyProtection="1">
      <alignment horizontal="right" vertical="center" wrapText="1"/>
      <protection locked="0"/>
    </xf>
    <xf numFmtId="0" fontId="27" fillId="0" borderId="9" xfId="2" applyBorder="1" applyAlignment="1" applyProtection="1">
      <alignment horizontal="center" vertical="center" wrapText="1"/>
      <protection locked="0"/>
    </xf>
    <xf numFmtId="4" fontId="27" fillId="0" borderId="0" xfId="2" applyNumberFormat="1" applyProtection="1">
      <protection locked="0"/>
    </xf>
    <xf numFmtId="4" fontId="28" fillId="12" borderId="9" xfId="2" applyNumberFormat="1" applyFont="1" applyFill="1" applyBorder="1" applyAlignment="1" applyProtection="1">
      <alignment horizontal="right" vertical="center" wrapText="1"/>
      <protection locked="0"/>
    </xf>
    <xf numFmtId="4" fontId="28" fillId="9" borderId="9" xfId="2" applyNumberFormat="1" applyFont="1" applyFill="1" applyBorder="1" applyAlignment="1" applyProtection="1">
      <alignment horizontal="right" vertical="center" wrapText="1"/>
      <protection locked="0"/>
    </xf>
    <xf numFmtId="10" fontId="0" fillId="9" borderId="9" xfId="8" applyNumberFormat="1" applyFont="1" applyFill="1" applyBorder="1" applyAlignment="1" applyProtection="1">
      <alignment horizontal="center" vertical="center" wrapText="1"/>
      <protection locked="0"/>
    </xf>
    <xf numFmtId="4" fontId="27" fillId="9" borderId="9" xfId="2" applyNumberFormat="1" applyFill="1" applyBorder="1" applyAlignment="1" applyProtection="1">
      <alignment horizontal="right" vertical="center" wrapText="1"/>
      <protection locked="0"/>
    </xf>
    <xf numFmtId="41" fontId="28" fillId="9" borderId="10" xfId="329" applyFont="1" applyFill="1" applyBorder="1" applyAlignment="1" applyProtection="1">
      <alignment horizontal="right" vertical="center" wrapText="1"/>
      <protection locked="0"/>
    </xf>
    <xf numFmtId="0" fontId="26" fillId="7" borderId="9" xfId="2" applyFont="1" applyFill="1" applyBorder="1" applyAlignment="1" applyProtection="1">
      <alignment vertical="center" wrapText="1"/>
      <protection locked="0"/>
    </xf>
    <xf numFmtId="4" fontId="28" fillId="7" borderId="10" xfId="2" applyNumberFormat="1" applyFont="1" applyFill="1" applyBorder="1" applyAlignment="1" applyProtection="1">
      <alignment horizontal="right" vertical="center" wrapText="1"/>
      <protection locked="0"/>
    </xf>
    <xf numFmtId="4" fontId="27" fillId="7" borderId="9" xfId="2" applyNumberFormat="1" applyFill="1" applyBorder="1" applyAlignment="1" applyProtection="1">
      <alignment horizontal="right" vertical="center" wrapText="1"/>
      <protection locked="0"/>
    </xf>
    <xf numFmtId="167" fontId="27" fillId="0" borderId="0" xfId="2" applyNumberFormat="1" applyProtection="1">
      <protection locked="0"/>
    </xf>
    <xf numFmtId="4" fontId="28" fillId="8" borderId="10" xfId="2" applyNumberFormat="1" applyFont="1" applyFill="1" applyBorder="1" applyAlignment="1" applyProtection="1">
      <alignment horizontal="right" vertical="center" wrapText="1"/>
      <protection locked="0"/>
    </xf>
    <xf numFmtId="10" fontId="0" fillId="8" borderId="9" xfId="8" applyNumberFormat="1" applyFont="1" applyFill="1" applyBorder="1" applyAlignment="1" applyProtection="1">
      <alignment horizontal="center" vertical="center" wrapText="1"/>
      <protection locked="0"/>
    </xf>
    <xf numFmtId="4" fontId="27" fillId="8" borderId="9" xfId="2" applyNumberFormat="1" applyFill="1" applyBorder="1" applyAlignment="1" applyProtection="1">
      <alignment horizontal="right" vertical="center" wrapText="1"/>
      <protection locked="0"/>
    </xf>
    <xf numFmtId="41" fontId="28" fillId="2" borderId="9" xfId="329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Border="1" applyAlignment="1" applyProtection="1">
      <alignment horizontal="right" vertical="center" wrapText="1"/>
      <protection locked="0"/>
    </xf>
    <xf numFmtId="4" fontId="28" fillId="11" borderId="9" xfId="2" applyNumberFormat="1" applyFont="1" applyFill="1" applyBorder="1" applyAlignment="1" applyProtection="1">
      <alignment horizontal="right" vertical="center" wrapText="1"/>
      <protection locked="0"/>
    </xf>
    <xf numFmtId="4" fontId="27" fillId="0" borderId="9" xfId="2" applyNumberFormat="1" applyBorder="1" applyAlignment="1" applyProtection="1">
      <alignment horizontal="right" vertical="center" wrapText="1"/>
      <protection locked="0"/>
    </xf>
    <xf numFmtId="4" fontId="28" fillId="2" borderId="0" xfId="2" applyNumberFormat="1" applyFont="1" applyFill="1" applyAlignment="1" applyProtection="1">
      <alignment horizontal="right" vertical="center" wrapText="1"/>
      <protection locked="0"/>
    </xf>
    <xf numFmtId="10" fontId="0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7" fillId="0" borderId="0" xfId="2" applyNumberFormat="1" applyAlignment="1" applyProtection="1">
      <alignment horizontal="right" vertical="center" wrapText="1"/>
      <protection locked="0"/>
    </xf>
    <xf numFmtId="0" fontId="27" fillId="0" borderId="0" xfId="2" applyAlignment="1" applyProtection="1">
      <alignment horizontal="center" vertical="center" wrapText="1"/>
      <protection locked="0"/>
    </xf>
    <xf numFmtId="0" fontId="46" fillId="0" borderId="0" xfId="2" applyFont="1" applyAlignment="1" applyProtection="1">
      <alignment vertical="center"/>
      <protection locked="0"/>
    </xf>
    <xf numFmtId="0" fontId="47" fillId="0" borderId="0" xfId="2" applyFont="1" applyAlignment="1" applyProtection="1">
      <alignment vertical="center"/>
      <protection locked="0"/>
    </xf>
    <xf numFmtId="0" fontId="29" fillId="5" borderId="5" xfId="1" applyFont="1" applyFill="1" applyBorder="1" applyAlignment="1" applyProtection="1">
      <alignment horizontal="center" vertical="center" wrapText="1"/>
      <protection locked="0"/>
    </xf>
    <xf numFmtId="0" fontId="29" fillId="5" borderId="4" xfId="1" applyFont="1" applyFill="1" applyBorder="1" applyAlignment="1" applyProtection="1">
      <alignment horizontal="center" vertical="center" wrapText="1"/>
      <protection locked="0"/>
    </xf>
    <xf numFmtId="0" fontId="26" fillId="4" borderId="1" xfId="2" applyFont="1" applyFill="1" applyBorder="1" applyAlignment="1" applyProtection="1">
      <alignment vertical="center" wrapText="1"/>
      <protection locked="0"/>
    </xf>
    <xf numFmtId="4" fontId="26" fillId="4" borderId="1" xfId="2" applyNumberFormat="1" applyFont="1" applyFill="1" applyBorder="1" applyAlignment="1" applyProtection="1">
      <alignment horizontal="right" vertical="center" wrapText="1"/>
      <protection locked="0"/>
    </xf>
    <xf numFmtId="10" fontId="26" fillId="4" borderId="1" xfId="8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2" applyFont="1" applyFill="1" applyBorder="1" applyAlignment="1" applyProtection="1">
      <alignment horizontal="center" vertical="center" wrapText="1"/>
      <protection locked="0"/>
    </xf>
    <xf numFmtId="0" fontId="26" fillId="3" borderId="1" xfId="2" applyFont="1" applyFill="1" applyBorder="1" applyAlignment="1" applyProtection="1">
      <alignment vertical="center" wrapText="1"/>
      <protection locked="0"/>
    </xf>
    <xf numFmtId="4" fontId="26" fillId="3" borderId="1" xfId="2" applyNumberFormat="1" applyFont="1" applyFill="1" applyBorder="1" applyAlignment="1" applyProtection="1">
      <alignment horizontal="right" vertical="center" wrapText="1"/>
      <protection locked="0"/>
    </xf>
    <xf numFmtId="10" fontId="26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26" fillId="3" borderId="1" xfId="2" applyFont="1" applyFill="1" applyBorder="1" applyAlignment="1" applyProtection="1">
      <alignment horizontal="center" vertical="center" wrapText="1"/>
      <protection locked="0"/>
    </xf>
    <xf numFmtId="21" fontId="27" fillId="6" borderId="1" xfId="2" applyNumberFormat="1" applyFill="1" applyBorder="1" applyAlignment="1" applyProtection="1">
      <alignment horizontal="left" vertical="center" wrapText="1"/>
      <protection locked="0"/>
    </xf>
    <xf numFmtId="0" fontId="26" fillId="6" borderId="1" xfId="2" applyFont="1" applyFill="1" applyBorder="1" applyAlignment="1" applyProtection="1">
      <alignment vertical="center" wrapText="1"/>
      <protection locked="0"/>
    </xf>
    <xf numFmtId="4" fontId="27" fillId="6" borderId="1" xfId="2" applyNumberFormat="1" applyFill="1" applyBorder="1" applyAlignment="1" applyProtection="1">
      <alignment horizontal="right" vertical="center" wrapText="1"/>
      <protection locked="0"/>
    </xf>
    <xf numFmtId="10" fontId="0" fillId="6" borderId="1" xfId="8" applyNumberFormat="1" applyFont="1" applyFill="1" applyBorder="1" applyAlignment="1" applyProtection="1">
      <alignment horizontal="center" vertical="center" wrapText="1"/>
      <protection locked="0"/>
    </xf>
    <xf numFmtId="4" fontId="28" fillId="6" borderId="1" xfId="2" applyNumberFormat="1" applyFont="1" applyFill="1" applyBorder="1" applyAlignment="1" applyProtection="1">
      <alignment horizontal="right" vertical="center" wrapText="1"/>
      <protection locked="0"/>
    </xf>
    <xf numFmtId="10" fontId="28" fillId="6" borderId="1" xfId="8" applyNumberFormat="1" applyFont="1" applyFill="1" applyBorder="1" applyAlignment="1" applyProtection="1">
      <alignment horizontal="center" vertical="center" wrapText="1"/>
      <protection locked="0"/>
    </xf>
    <xf numFmtId="0" fontId="27" fillId="6" borderId="1" xfId="2" applyFill="1" applyBorder="1" applyAlignment="1" applyProtection="1">
      <alignment horizontal="center" vertical="center" wrapText="1"/>
      <protection locked="0"/>
    </xf>
    <xf numFmtId="0" fontId="27" fillId="0" borderId="1" xfId="2" applyBorder="1" applyAlignment="1" applyProtection="1">
      <alignment vertical="center" wrapText="1"/>
      <protection locked="0"/>
    </xf>
    <xf numFmtId="0" fontId="26" fillId="0" borderId="1" xfId="2" applyFont="1" applyBorder="1" applyAlignment="1" applyProtection="1">
      <alignment vertical="center" wrapText="1"/>
      <protection locked="0"/>
    </xf>
    <xf numFmtId="4" fontId="28" fillId="0" borderId="2" xfId="2" applyNumberFormat="1" applyFont="1" applyBorder="1" applyAlignment="1" applyProtection="1">
      <alignment horizontal="right" vertical="center" wrapText="1"/>
      <protection locked="0"/>
    </xf>
    <xf numFmtId="10" fontId="0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2" applyBorder="1" applyAlignment="1" applyProtection="1">
      <alignment horizontal="center" vertical="center" wrapText="1"/>
      <protection locked="0"/>
    </xf>
    <xf numFmtId="4" fontId="28" fillId="9" borderId="1" xfId="2" applyNumberFormat="1" applyFont="1" applyFill="1" applyBorder="1" applyAlignment="1" applyProtection="1">
      <alignment horizontal="right" vertical="center" wrapText="1"/>
      <protection locked="0"/>
    </xf>
    <xf numFmtId="0" fontId="27" fillId="7" borderId="1" xfId="2" applyFill="1" applyBorder="1" applyAlignment="1" applyProtection="1">
      <alignment vertical="center" wrapText="1"/>
      <protection locked="0"/>
    </xf>
    <xf numFmtId="0" fontId="26" fillId="7" borderId="1" xfId="2" applyFont="1" applyFill="1" applyBorder="1" applyAlignment="1" applyProtection="1">
      <alignment vertical="center" wrapText="1"/>
      <protection locked="0"/>
    </xf>
    <xf numFmtId="4" fontId="28" fillId="7" borderId="2" xfId="2" applyNumberFormat="1" applyFont="1" applyFill="1" applyBorder="1" applyAlignment="1" applyProtection="1">
      <alignment horizontal="right" vertical="center" wrapText="1"/>
      <protection locked="0"/>
    </xf>
    <xf numFmtId="0" fontId="27" fillId="7" borderId="1" xfId="2" applyFill="1" applyBorder="1" applyAlignment="1" applyProtection="1">
      <alignment horizontal="center" vertical="center" wrapText="1"/>
      <protection locked="0"/>
    </xf>
    <xf numFmtId="4" fontId="28" fillId="0" borderId="1" xfId="2" applyNumberFormat="1" applyFont="1" applyBorder="1" applyAlignment="1" applyProtection="1">
      <alignment horizontal="right" vertical="center" wrapText="1"/>
      <protection locked="0"/>
    </xf>
    <xf numFmtId="21" fontId="27" fillId="0" borderId="1" xfId="2" applyNumberFormat="1" applyBorder="1" applyAlignment="1" applyProtection="1">
      <alignment horizontal="left" vertical="center" wrapText="1"/>
      <protection locked="0"/>
    </xf>
    <xf numFmtId="4" fontId="27" fillId="0" borderId="1" xfId="2" applyNumberFormat="1" applyBorder="1" applyAlignment="1" applyProtection="1">
      <alignment horizontal="right" vertical="center" wrapText="1"/>
      <protection locked="0"/>
    </xf>
  </cellXfs>
  <cellStyles count="2690">
    <cellStyle name="Comma [0] 10" xfId="332" xr:uid="{00000000-0005-0000-0000-000000000000}"/>
    <cellStyle name="Comma [0] 10 2" xfId="1128" xr:uid="{00000000-0005-0000-0000-000001000000}"/>
    <cellStyle name="Comma [0] 10 2 2" xfId="2462" xr:uid="{00000000-0005-0000-0000-000002000000}"/>
    <cellStyle name="Comma [0] 10 3" xfId="1326" xr:uid="{00000000-0005-0000-0000-000003000000}"/>
    <cellStyle name="Comma [0] 10 3 2" xfId="2658" xr:uid="{00000000-0005-0000-0000-000004000000}"/>
    <cellStyle name="Comma [0] 10 4" xfId="1670" xr:uid="{00000000-0005-0000-0000-000005000000}"/>
    <cellStyle name="Comma [0] 2" xfId="3" xr:uid="{00000000-0005-0000-0000-000006000000}"/>
    <cellStyle name="Comma [0] 2 10" xfId="1309" xr:uid="{00000000-0005-0000-0000-000007000000}"/>
    <cellStyle name="Comma [0] 2 10 2" xfId="2642" xr:uid="{00000000-0005-0000-0000-000008000000}"/>
    <cellStyle name="Comma [0] 2 11" xfId="1358" xr:uid="{00000000-0005-0000-0000-000009000000}"/>
    <cellStyle name="Comma [0] 2 2" xfId="22" xr:uid="{00000000-0005-0000-0000-00000A000000}"/>
    <cellStyle name="Comma [0] 2 2 2" xfId="46" xr:uid="{00000000-0005-0000-0000-00000B000000}"/>
    <cellStyle name="Comma [0] 2 2 2 2" xfId="118" xr:uid="{00000000-0005-0000-0000-00000C000000}"/>
    <cellStyle name="Comma [0] 2 2 2 2 2" xfId="268" xr:uid="{00000000-0005-0000-0000-00000D000000}"/>
    <cellStyle name="Comma [0] 2 2 2 2 2 2" xfId="588" xr:uid="{00000000-0005-0000-0000-00000E000000}"/>
    <cellStyle name="Comma [0] 2 2 2 2 2 2 2" xfId="1280" xr:uid="{00000000-0005-0000-0000-00000F000000}"/>
    <cellStyle name="Comma [0] 2 2 2 2 2 2 2 2" xfId="2614" xr:uid="{00000000-0005-0000-0000-000010000000}"/>
    <cellStyle name="Comma [0] 2 2 2 2 2 2 3" xfId="1342" xr:uid="{00000000-0005-0000-0000-000011000000}"/>
    <cellStyle name="Comma [0] 2 2 2 2 2 2 3 2" xfId="2674" xr:uid="{00000000-0005-0000-0000-000012000000}"/>
    <cellStyle name="Comma [0] 2 2 2 2 2 2 4" xfId="1925" xr:uid="{00000000-0005-0000-0000-000013000000}"/>
    <cellStyle name="Comma [0] 2 2 2 2 2 3" xfId="888" xr:uid="{00000000-0005-0000-0000-000014000000}"/>
    <cellStyle name="Comma [0] 2 2 2 2 2 3 2" xfId="2225" xr:uid="{00000000-0005-0000-0000-000015000000}"/>
    <cellStyle name="Comma [0] 2 2 2 2 2 4" xfId="1086" xr:uid="{00000000-0005-0000-0000-000016000000}"/>
    <cellStyle name="Comma [0] 2 2 2 2 2 4 2" xfId="2421" xr:uid="{00000000-0005-0000-0000-000017000000}"/>
    <cellStyle name="Comma [0] 2 2 2 2 2 5" xfId="1325" xr:uid="{00000000-0005-0000-0000-000018000000}"/>
    <cellStyle name="Comma [0] 2 2 2 2 2 5 2" xfId="2657" xr:uid="{00000000-0005-0000-0000-000019000000}"/>
    <cellStyle name="Comma [0] 2 2 2 2 2 6" xfId="1614" xr:uid="{00000000-0005-0000-0000-00001A000000}"/>
    <cellStyle name="Comma [0] 2 2 2 2 3" xfId="444" xr:uid="{00000000-0005-0000-0000-00001B000000}"/>
    <cellStyle name="Comma [0] 2 2 2 2 3 2" xfId="1186" xr:uid="{00000000-0005-0000-0000-00001C000000}"/>
    <cellStyle name="Comma [0] 2 2 2 2 3 2 2" xfId="2520" xr:uid="{00000000-0005-0000-0000-00001D000000}"/>
    <cellStyle name="Comma [0] 2 2 2 2 3 3" xfId="1334" xr:uid="{00000000-0005-0000-0000-00001E000000}"/>
    <cellStyle name="Comma [0] 2 2 2 2 3 3 2" xfId="2666" xr:uid="{00000000-0005-0000-0000-00001F000000}"/>
    <cellStyle name="Comma [0] 2 2 2 2 3 4" xfId="1781" xr:uid="{00000000-0005-0000-0000-000020000000}"/>
    <cellStyle name="Comma [0] 2 2 2 2 4" xfId="738" xr:uid="{00000000-0005-0000-0000-000021000000}"/>
    <cellStyle name="Comma [0] 2 2 2 2 4 2" xfId="2075" xr:uid="{00000000-0005-0000-0000-000022000000}"/>
    <cellStyle name="Comma [0] 2 2 2 2 5" xfId="988" xr:uid="{00000000-0005-0000-0000-000023000000}"/>
    <cellStyle name="Comma [0] 2 2 2 2 5 2" xfId="2325" xr:uid="{00000000-0005-0000-0000-000024000000}"/>
    <cellStyle name="Comma [0] 2 2 2 2 6" xfId="1317" xr:uid="{00000000-0005-0000-0000-000025000000}"/>
    <cellStyle name="Comma [0] 2 2 2 2 6 2" xfId="2649" xr:uid="{00000000-0005-0000-0000-000026000000}"/>
    <cellStyle name="Comma [0] 2 2 2 2 7" xfId="1468" xr:uid="{00000000-0005-0000-0000-000027000000}"/>
    <cellStyle name="Comma [0] 2 2 2 3" xfId="196" xr:uid="{00000000-0005-0000-0000-000028000000}"/>
    <cellStyle name="Comma [0] 2 2 2 3 2" xfId="516" xr:uid="{00000000-0005-0000-0000-000029000000}"/>
    <cellStyle name="Comma [0] 2 2 2 3 2 2" xfId="1230" xr:uid="{00000000-0005-0000-0000-00002A000000}"/>
    <cellStyle name="Comma [0] 2 2 2 3 2 2 2" xfId="2564" xr:uid="{00000000-0005-0000-0000-00002B000000}"/>
    <cellStyle name="Comma [0] 2 2 2 3 2 3" xfId="1338" xr:uid="{00000000-0005-0000-0000-00002C000000}"/>
    <cellStyle name="Comma [0] 2 2 2 3 2 3 2" xfId="2670" xr:uid="{00000000-0005-0000-0000-00002D000000}"/>
    <cellStyle name="Comma [0] 2 2 2 3 2 4" xfId="1853" xr:uid="{00000000-0005-0000-0000-00002E000000}"/>
    <cellStyle name="Comma [0] 2 2 2 3 3" xfId="816" xr:uid="{00000000-0005-0000-0000-00002F000000}"/>
    <cellStyle name="Comma [0] 2 2 2 3 3 2" xfId="2153" xr:uid="{00000000-0005-0000-0000-000030000000}"/>
    <cellStyle name="Comma [0] 2 2 2 3 4" xfId="1036" xr:uid="{00000000-0005-0000-0000-000031000000}"/>
    <cellStyle name="Comma [0] 2 2 2 3 4 2" xfId="2371" xr:uid="{00000000-0005-0000-0000-000032000000}"/>
    <cellStyle name="Comma [0] 2 2 2 3 5" xfId="1321" xr:uid="{00000000-0005-0000-0000-000033000000}"/>
    <cellStyle name="Comma [0] 2 2 2 3 5 2" xfId="2653" xr:uid="{00000000-0005-0000-0000-000034000000}"/>
    <cellStyle name="Comma [0] 2 2 2 3 6" xfId="1542" xr:uid="{00000000-0005-0000-0000-000035000000}"/>
    <cellStyle name="Comma [0] 2 2 2 4" xfId="372" xr:uid="{00000000-0005-0000-0000-000036000000}"/>
    <cellStyle name="Comma [0] 2 2 2 4 2" xfId="1150" xr:uid="{00000000-0005-0000-0000-000037000000}"/>
    <cellStyle name="Comma [0] 2 2 2 4 2 2" xfId="2484" xr:uid="{00000000-0005-0000-0000-000038000000}"/>
    <cellStyle name="Comma [0] 2 2 2 4 3" xfId="1330" xr:uid="{00000000-0005-0000-0000-000039000000}"/>
    <cellStyle name="Comma [0] 2 2 2 4 3 2" xfId="2662" xr:uid="{00000000-0005-0000-0000-00003A000000}"/>
    <cellStyle name="Comma [0] 2 2 2 4 4" xfId="1709" xr:uid="{00000000-0005-0000-0000-00003B000000}"/>
    <cellStyle name="Comma [0] 2 2 2 5" xfId="666" xr:uid="{00000000-0005-0000-0000-00003C000000}"/>
    <cellStyle name="Comma [0] 2 2 2 5 2" xfId="2003" xr:uid="{00000000-0005-0000-0000-00003D000000}"/>
    <cellStyle name="Comma [0] 2 2 2 6" xfId="952" xr:uid="{00000000-0005-0000-0000-00003E000000}"/>
    <cellStyle name="Comma [0] 2 2 2 6 2" xfId="2289" xr:uid="{00000000-0005-0000-0000-00003F000000}"/>
    <cellStyle name="Comma [0] 2 2 2 7" xfId="1313" xr:uid="{00000000-0005-0000-0000-000040000000}"/>
    <cellStyle name="Comma [0] 2 2 2 7 2" xfId="2645" xr:uid="{00000000-0005-0000-0000-000041000000}"/>
    <cellStyle name="Comma [0] 2 2 2 8" xfId="1396" xr:uid="{00000000-0005-0000-0000-000042000000}"/>
    <cellStyle name="Comma [0] 2 2 3" xfId="95" xr:uid="{00000000-0005-0000-0000-000043000000}"/>
    <cellStyle name="Comma [0] 2 2 3 2" xfId="245" xr:uid="{00000000-0005-0000-0000-000044000000}"/>
    <cellStyle name="Comma [0] 2 2 3 2 2" xfId="565" xr:uid="{00000000-0005-0000-0000-000045000000}"/>
    <cellStyle name="Comma [0] 2 2 3 2 2 2" xfId="1267" xr:uid="{00000000-0005-0000-0000-000046000000}"/>
    <cellStyle name="Comma [0] 2 2 3 2 2 2 2" xfId="2601" xr:uid="{00000000-0005-0000-0000-000047000000}"/>
    <cellStyle name="Comma [0] 2 2 3 2 2 3" xfId="1340" xr:uid="{00000000-0005-0000-0000-000048000000}"/>
    <cellStyle name="Comma [0] 2 2 3 2 2 3 2" xfId="2672" xr:uid="{00000000-0005-0000-0000-000049000000}"/>
    <cellStyle name="Comma [0] 2 2 3 2 2 4" xfId="1902" xr:uid="{00000000-0005-0000-0000-00004A000000}"/>
    <cellStyle name="Comma [0] 2 2 3 2 3" xfId="865" xr:uid="{00000000-0005-0000-0000-00004B000000}"/>
    <cellStyle name="Comma [0] 2 2 3 2 3 2" xfId="2202" xr:uid="{00000000-0005-0000-0000-00004C000000}"/>
    <cellStyle name="Comma [0] 2 2 3 2 4" xfId="1073" xr:uid="{00000000-0005-0000-0000-00004D000000}"/>
    <cellStyle name="Comma [0] 2 2 3 2 4 2" xfId="2408" xr:uid="{00000000-0005-0000-0000-00004E000000}"/>
    <cellStyle name="Comma [0] 2 2 3 2 5" xfId="1323" xr:uid="{00000000-0005-0000-0000-00004F000000}"/>
    <cellStyle name="Comma [0] 2 2 3 2 5 2" xfId="2655" xr:uid="{00000000-0005-0000-0000-000050000000}"/>
    <cellStyle name="Comma [0] 2 2 3 2 6" xfId="1591" xr:uid="{00000000-0005-0000-0000-000051000000}"/>
    <cellStyle name="Comma [0] 2 2 3 3" xfId="421" xr:uid="{00000000-0005-0000-0000-000052000000}"/>
    <cellStyle name="Comma [0] 2 2 3 3 2" xfId="1176" xr:uid="{00000000-0005-0000-0000-000053000000}"/>
    <cellStyle name="Comma [0] 2 2 3 3 2 2" xfId="2510" xr:uid="{00000000-0005-0000-0000-000054000000}"/>
    <cellStyle name="Comma [0] 2 2 3 3 3" xfId="1332" xr:uid="{00000000-0005-0000-0000-000055000000}"/>
    <cellStyle name="Comma [0] 2 2 3 3 3 2" xfId="2664" xr:uid="{00000000-0005-0000-0000-000056000000}"/>
    <cellStyle name="Comma [0] 2 2 3 3 4" xfId="1758" xr:uid="{00000000-0005-0000-0000-000057000000}"/>
    <cellStyle name="Comma [0] 2 2 3 4" xfId="715" xr:uid="{00000000-0005-0000-0000-000058000000}"/>
    <cellStyle name="Comma [0] 2 2 3 4 2" xfId="2052" xr:uid="{00000000-0005-0000-0000-000059000000}"/>
    <cellStyle name="Comma [0] 2 2 3 5" xfId="978" xr:uid="{00000000-0005-0000-0000-00005A000000}"/>
    <cellStyle name="Comma [0] 2 2 3 5 2" xfId="2315" xr:uid="{00000000-0005-0000-0000-00005B000000}"/>
    <cellStyle name="Comma [0] 2 2 3 6" xfId="1315" xr:uid="{00000000-0005-0000-0000-00005C000000}"/>
    <cellStyle name="Comma [0] 2 2 3 6 2" xfId="2647" xr:uid="{00000000-0005-0000-0000-00005D000000}"/>
    <cellStyle name="Comma [0] 2 2 3 7" xfId="1445" xr:uid="{00000000-0005-0000-0000-00005E000000}"/>
    <cellStyle name="Comma [0] 2 2 4" xfId="172" xr:uid="{00000000-0005-0000-0000-00005F000000}"/>
    <cellStyle name="Comma [0] 2 2 4 2" xfId="493" xr:uid="{00000000-0005-0000-0000-000060000000}"/>
    <cellStyle name="Comma [0] 2 2 4 2 2" xfId="1217" xr:uid="{00000000-0005-0000-0000-000061000000}"/>
    <cellStyle name="Comma [0] 2 2 4 2 2 2" xfId="2551" xr:uid="{00000000-0005-0000-0000-000062000000}"/>
    <cellStyle name="Comma [0] 2 2 4 2 3" xfId="1336" xr:uid="{00000000-0005-0000-0000-000063000000}"/>
    <cellStyle name="Comma [0] 2 2 4 2 3 2" xfId="2668" xr:uid="{00000000-0005-0000-0000-000064000000}"/>
    <cellStyle name="Comma [0] 2 2 4 2 4" xfId="1830" xr:uid="{00000000-0005-0000-0000-000065000000}"/>
    <cellStyle name="Comma [0] 2 2 4 3" xfId="792" xr:uid="{00000000-0005-0000-0000-000066000000}"/>
    <cellStyle name="Comma [0] 2 2 4 3 2" xfId="2129" xr:uid="{00000000-0005-0000-0000-000067000000}"/>
    <cellStyle name="Comma [0] 2 2 4 4" xfId="1022" xr:uid="{00000000-0005-0000-0000-000068000000}"/>
    <cellStyle name="Comma [0] 2 2 4 4 2" xfId="2358" xr:uid="{00000000-0005-0000-0000-000069000000}"/>
    <cellStyle name="Comma [0] 2 2 4 5" xfId="1319" xr:uid="{00000000-0005-0000-0000-00006A000000}"/>
    <cellStyle name="Comma [0] 2 2 4 5 2" xfId="2651" xr:uid="{00000000-0005-0000-0000-00006B000000}"/>
    <cellStyle name="Comma [0] 2 2 4 6" xfId="1519" xr:uid="{00000000-0005-0000-0000-00006C000000}"/>
    <cellStyle name="Comma [0] 2 2 5" xfId="349" xr:uid="{00000000-0005-0000-0000-00006D000000}"/>
    <cellStyle name="Comma [0] 2 2 5 2" xfId="1140" xr:uid="{00000000-0005-0000-0000-00006E000000}"/>
    <cellStyle name="Comma [0] 2 2 5 2 2" xfId="2474" xr:uid="{00000000-0005-0000-0000-00006F000000}"/>
    <cellStyle name="Comma [0] 2 2 5 3" xfId="1328" xr:uid="{00000000-0005-0000-0000-000070000000}"/>
    <cellStyle name="Comma [0] 2 2 5 3 2" xfId="2660" xr:uid="{00000000-0005-0000-0000-000071000000}"/>
    <cellStyle name="Comma [0] 2 2 5 4" xfId="1686" xr:uid="{00000000-0005-0000-0000-000072000000}"/>
    <cellStyle name="Comma [0] 2 2 6" xfId="643" xr:uid="{00000000-0005-0000-0000-000073000000}"/>
    <cellStyle name="Comma [0] 2 2 6 2" xfId="1980" xr:uid="{00000000-0005-0000-0000-000074000000}"/>
    <cellStyle name="Comma [0] 2 2 7" xfId="942" xr:uid="{00000000-0005-0000-0000-000075000000}"/>
    <cellStyle name="Comma [0] 2 2 7 2" xfId="2279" xr:uid="{00000000-0005-0000-0000-000076000000}"/>
    <cellStyle name="Comma [0] 2 2 8" xfId="1311" xr:uid="{00000000-0005-0000-0000-000077000000}"/>
    <cellStyle name="Comma [0] 2 2 8 2" xfId="2643" xr:uid="{00000000-0005-0000-0000-000078000000}"/>
    <cellStyle name="Comma [0] 2 2 9" xfId="1373" xr:uid="{00000000-0005-0000-0000-000079000000}"/>
    <cellStyle name="Comma [0] 2 3" xfId="45" xr:uid="{00000000-0005-0000-0000-00007A000000}"/>
    <cellStyle name="Comma [0] 2 3 2" xfId="117" xr:uid="{00000000-0005-0000-0000-00007B000000}"/>
    <cellStyle name="Comma [0] 2 3 2 2" xfId="267" xr:uid="{00000000-0005-0000-0000-00007C000000}"/>
    <cellStyle name="Comma [0] 2 3 2 2 2" xfId="587" xr:uid="{00000000-0005-0000-0000-00007D000000}"/>
    <cellStyle name="Comma [0] 2 3 2 2 2 2" xfId="1279" xr:uid="{00000000-0005-0000-0000-00007E000000}"/>
    <cellStyle name="Comma [0] 2 3 2 2 2 2 2" xfId="2613" xr:uid="{00000000-0005-0000-0000-00007F000000}"/>
    <cellStyle name="Comma [0] 2 3 2 2 2 3" xfId="1341" xr:uid="{00000000-0005-0000-0000-000080000000}"/>
    <cellStyle name="Comma [0] 2 3 2 2 2 3 2" xfId="2673" xr:uid="{00000000-0005-0000-0000-000081000000}"/>
    <cellStyle name="Comma [0] 2 3 2 2 2 4" xfId="1924" xr:uid="{00000000-0005-0000-0000-000082000000}"/>
    <cellStyle name="Comma [0] 2 3 2 2 3" xfId="887" xr:uid="{00000000-0005-0000-0000-000083000000}"/>
    <cellStyle name="Comma [0] 2 3 2 2 3 2" xfId="2224" xr:uid="{00000000-0005-0000-0000-000084000000}"/>
    <cellStyle name="Comma [0] 2 3 2 2 4" xfId="1085" xr:uid="{00000000-0005-0000-0000-000085000000}"/>
    <cellStyle name="Comma [0] 2 3 2 2 4 2" xfId="2420" xr:uid="{00000000-0005-0000-0000-000086000000}"/>
    <cellStyle name="Comma [0] 2 3 2 2 5" xfId="1324" xr:uid="{00000000-0005-0000-0000-000087000000}"/>
    <cellStyle name="Comma [0] 2 3 2 2 5 2" xfId="2656" xr:uid="{00000000-0005-0000-0000-000088000000}"/>
    <cellStyle name="Comma [0] 2 3 2 2 6" xfId="1613" xr:uid="{00000000-0005-0000-0000-000089000000}"/>
    <cellStyle name="Comma [0] 2 3 2 3" xfId="443" xr:uid="{00000000-0005-0000-0000-00008A000000}"/>
    <cellStyle name="Comma [0] 2 3 2 3 2" xfId="1185" xr:uid="{00000000-0005-0000-0000-00008B000000}"/>
    <cellStyle name="Comma [0] 2 3 2 3 2 2" xfId="2519" xr:uid="{00000000-0005-0000-0000-00008C000000}"/>
    <cellStyle name="Comma [0] 2 3 2 3 3" xfId="1333" xr:uid="{00000000-0005-0000-0000-00008D000000}"/>
    <cellStyle name="Comma [0] 2 3 2 3 3 2" xfId="2665" xr:uid="{00000000-0005-0000-0000-00008E000000}"/>
    <cellStyle name="Comma [0] 2 3 2 3 4" xfId="1780" xr:uid="{00000000-0005-0000-0000-00008F000000}"/>
    <cellStyle name="Comma [0] 2 3 2 4" xfId="737" xr:uid="{00000000-0005-0000-0000-000090000000}"/>
    <cellStyle name="Comma [0] 2 3 2 4 2" xfId="2074" xr:uid="{00000000-0005-0000-0000-000091000000}"/>
    <cellStyle name="Comma [0] 2 3 2 5" xfId="987" xr:uid="{00000000-0005-0000-0000-000092000000}"/>
    <cellStyle name="Comma [0] 2 3 2 5 2" xfId="2324" xr:uid="{00000000-0005-0000-0000-000093000000}"/>
    <cellStyle name="Comma [0] 2 3 2 6" xfId="1316" xr:uid="{00000000-0005-0000-0000-000094000000}"/>
    <cellStyle name="Comma [0] 2 3 2 6 2" xfId="2648" xr:uid="{00000000-0005-0000-0000-000095000000}"/>
    <cellStyle name="Comma [0] 2 3 2 7" xfId="1467" xr:uid="{00000000-0005-0000-0000-000096000000}"/>
    <cellStyle name="Comma [0] 2 3 3" xfId="195" xr:uid="{00000000-0005-0000-0000-000097000000}"/>
    <cellStyle name="Comma [0] 2 3 3 2" xfId="515" xr:uid="{00000000-0005-0000-0000-000098000000}"/>
    <cellStyle name="Comma [0] 2 3 3 2 2" xfId="1229" xr:uid="{00000000-0005-0000-0000-000099000000}"/>
    <cellStyle name="Comma [0] 2 3 3 2 2 2" xfId="2563" xr:uid="{00000000-0005-0000-0000-00009A000000}"/>
    <cellStyle name="Comma [0] 2 3 3 2 3" xfId="1337" xr:uid="{00000000-0005-0000-0000-00009B000000}"/>
    <cellStyle name="Comma [0] 2 3 3 2 3 2" xfId="2669" xr:uid="{00000000-0005-0000-0000-00009C000000}"/>
    <cellStyle name="Comma [0] 2 3 3 2 4" xfId="1852" xr:uid="{00000000-0005-0000-0000-00009D000000}"/>
    <cellStyle name="Comma [0] 2 3 3 3" xfId="815" xr:uid="{00000000-0005-0000-0000-00009E000000}"/>
    <cellStyle name="Comma [0] 2 3 3 3 2" xfId="2152" xr:uid="{00000000-0005-0000-0000-00009F000000}"/>
    <cellStyle name="Comma [0] 2 3 3 4" xfId="1035" xr:uid="{00000000-0005-0000-0000-0000A0000000}"/>
    <cellStyle name="Comma [0] 2 3 3 4 2" xfId="2370" xr:uid="{00000000-0005-0000-0000-0000A1000000}"/>
    <cellStyle name="Comma [0] 2 3 3 5" xfId="1320" xr:uid="{00000000-0005-0000-0000-0000A2000000}"/>
    <cellStyle name="Comma [0] 2 3 3 5 2" xfId="2652" xr:uid="{00000000-0005-0000-0000-0000A3000000}"/>
    <cellStyle name="Comma [0] 2 3 3 6" xfId="1541" xr:uid="{00000000-0005-0000-0000-0000A4000000}"/>
    <cellStyle name="Comma [0] 2 3 4" xfId="371" xr:uid="{00000000-0005-0000-0000-0000A5000000}"/>
    <cellStyle name="Comma [0] 2 3 4 2" xfId="1149" xr:uid="{00000000-0005-0000-0000-0000A6000000}"/>
    <cellStyle name="Comma [0] 2 3 4 2 2" xfId="2483" xr:uid="{00000000-0005-0000-0000-0000A7000000}"/>
    <cellStyle name="Comma [0] 2 3 4 3" xfId="1329" xr:uid="{00000000-0005-0000-0000-0000A8000000}"/>
    <cellStyle name="Comma [0] 2 3 4 3 2" xfId="2661" xr:uid="{00000000-0005-0000-0000-0000A9000000}"/>
    <cellStyle name="Comma [0] 2 3 4 4" xfId="1708" xr:uid="{00000000-0005-0000-0000-0000AA000000}"/>
    <cellStyle name="Comma [0] 2 3 5" xfId="665" xr:uid="{00000000-0005-0000-0000-0000AB000000}"/>
    <cellStyle name="Comma [0] 2 3 5 2" xfId="2002" xr:uid="{00000000-0005-0000-0000-0000AC000000}"/>
    <cellStyle name="Comma [0] 2 3 6" xfId="951" xr:uid="{00000000-0005-0000-0000-0000AD000000}"/>
    <cellStyle name="Comma [0] 2 3 6 2" xfId="2288" xr:uid="{00000000-0005-0000-0000-0000AE000000}"/>
    <cellStyle name="Comma [0] 2 3 7" xfId="1312" xr:uid="{00000000-0005-0000-0000-0000AF000000}"/>
    <cellStyle name="Comma [0] 2 3 7 2" xfId="2644" xr:uid="{00000000-0005-0000-0000-0000B0000000}"/>
    <cellStyle name="Comma [0] 2 3 8" xfId="1395" xr:uid="{00000000-0005-0000-0000-0000B1000000}"/>
    <cellStyle name="Comma [0] 2 4" xfId="81" xr:uid="{00000000-0005-0000-0000-0000B2000000}"/>
    <cellStyle name="Comma [0] 2 4 2" xfId="231" xr:uid="{00000000-0005-0000-0000-0000B3000000}"/>
    <cellStyle name="Comma [0] 2 4 2 2" xfId="551" xr:uid="{00000000-0005-0000-0000-0000B4000000}"/>
    <cellStyle name="Comma [0] 2 4 2 2 2" xfId="1254" xr:uid="{00000000-0005-0000-0000-0000B5000000}"/>
    <cellStyle name="Comma [0] 2 4 2 2 2 2" xfId="2588" xr:uid="{00000000-0005-0000-0000-0000B6000000}"/>
    <cellStyle name="Comma [0] 2 4 2 2 3" xfId="1339" xr:uid="{00000000-0005-0000-0000-0000B7000000}"/>
    <cellStyle name="Comma [0] 2 4 2 2 3 2" xfId="2671" xr:uid="{00000000-0005-0000-0000-0000B8000000}"/>
    <cellStyle name="Comma [0] 2 4 2 2 4" xfId="1888" xr:uid="{00000000-0005-0000-0000-0000B9000000}"/>
    <cellStyle name="Comma [0] 2 4 2 3" xfId="851" xr:uid="{00000000-0005-0000-0000-0000BA000000}"/>
    <cellStyle name="Comma [0] 2 4 2 3 2" xfId="2188" xr:uid="{00000000-0005-0000-0000-0000BB000000}"/>
    <cellStyle name="Comma [0] 2 4 2 4" xfId="1060" xr:uid="{00000000-0005-0000-0000-0000BC000000}"/>
    <cellStyle name="Comma [0] 2 4 2 4 2" xfId="2395" xr:uid="{00000000-0005-0000-0000-0000BD000000}"/>
    <cellStyle name="Comma [0] 2 4 2 5" xfId="1322" xr:uid="{00000000-0005-0000-0000-0000BE000000}"/>
    <cellStyle name="Comma [0] 2 4 2 5 2" xfId="2654" xr:uid="{00000000-0005-0000-0000-0000BF000000}"/>
    <cellStyle name="Comma [0] 2 4 2 6" xfId="1577" xr:uid="{00000000-0005-0000-0000-0000C0000000}"/>
    <cellStyle name="Comma [0] 2 4 3" xfId="407" xr:uid="{00000000-0005-0000-0000-0000C1000000}"/>
    <cellStyle name="Comma [0] 2 4 3 2" xfId="1167" xr:uid="{00000000-0005-0000-0000-0000C2000000}"/>
    <cellStyle name="Comma [0] 2 4 3 2 2" xfId="2501" xr:uid="{00000000-0005-0000-0000-0000C3000000}"/>
    <cellStyle name="Comma [0] 2 4 3 3" xfId="1331" xr:uid="{00000000-0005-0000-0000-0000C4000000}"/>
    <cellStyle name="Comma [0] 2 4 3 3 2" xfId="2663" xr:uid="{00000000-0005-0000-0000-0000C5000000}"/>
    <cellStyle name="Comma [0] 2 4 3 4" xfId="1744" xr:uid="{00000000-0005-0000-0000-0000C6000000}"/>
    <cellStyle name="Comma [0] 2 4 4" xfId="701" xr:uid="{00000000-0005-0000-0000-0000C7000000}"/>
    <cellStyle name="Comma [0] 2 4 4 2" xfId="2038" xr:uid="{00000000-0005-0000-0000-0000C8000000}"/>
    <cellStyle name="Comma [0] 2 4 5" xfId="969" xr:uid="{00000000-0005-0000-0000-0000C9000000}"/>
    <cellStyle name="Comma [0] 2 4 5 2" xfId="2306" xr:uid="{00000000-0005-0000-0000-0000CA000000}"/>
    <cellStyle name="Comma [0] 2 4 6" xfId="1314" xr:uid="{00000000-0005-0000-0000-0000CB000000}"/>
    <cellStyle name="Comma [0] 2 4 6 2" xfId="2646" xr:uid="{00000000-0005-0000-0000-0000CC000000}"/>
    <cellStyle name="Comma [0] 2 4 7" xfId="1431" xr:uid="{00000000-0005-0000-0000-0000CD000000}"/>
    <cellStyle name="Comma [0] 2 5" xfId="153" xr:uid="{00000000-0005-0000-0000-0000CE000000}"/>
    <cellStyle name="Comma [0] 2 5 2" xfId="478" xr:uid="{00000000-0005-0000-0000-0000CF000000}"/>
    <cellStyle name="Comma [0] 2 5 2 2" xfId="1203" xr:uid="{00000000-0005-0000-0000-0000D0000000}"/>
    <cellStyle name="Comma [0] 2 5 2 2 2" xfId="2537" xr:uid="{00000000-0005-0000-0000-0000D1000000}"/>
    <cellStyle name="Comma [0] 2 5 2 3" xfId="1335" xr:uid="{00000000-0005-0000-0000-0000D2000000}"/>
    <cellStyle name="Comma [0] 2 5 2 3 2" xfId="2667" xr:uid="{00000000-0005-0000-0000-0000D3000000}"/>
    <cellStyle name="Comma [0] 2 5 2 4" xfId="1815" xr:uid="{00000000-0005-0000-0000-0000D4000000}"/>
    <cellStyle name="Comma [0] 2 5 3" xfId="773" xr:uid="{00000000-0005-0000-0000-0000D5000000}"/>
    <cellStyle name="Comma [0] 2 5 3 2" xfId="2110" xr:uid="{00000000-0005-0000-0000-0000D6000000}"/>
    <cellStyle name="Comma [0] 2 5 4" xfId="1005" xr:uid="{00000000-0005-0000-0000-0000D7000000}"/>
    <cellStyle name="Comma [0] 2 5 4 2" xfId="2342" xr:uid="{00000000-0005-0000-0000-0000D8000000}"/>
    <cellStyle name="Comma [0] 2 5 5" xfId="1318" xr:uid="{00000000-0005-0000-0000-0000D9000000}"/>
    <cellStyle name="Comma [0] 2 5 5 2" xfId="2650" xr:uid="{00000000-0005-0000-0000-0000DA000000}"/>
    <cellStyle name="Comma [0] 2 5 6" xfId="1502" xr:uid="{00000000-0005-0000-0000-0000DB000000}"/>
    <cellStyle name="Comma [0] 2 6" xfId="329" xr:uid="{00000000-0005-0000-0000-0000DC000000}"/>
    <cellStyle name="Comma [0] 2 6 2" xfId="1344" xr:uid="{00000000-0005-0000-0000-0000DD000000}"/>
    <cellStyle name="Comma [0] 2 6 2 2" xfId="2676" xr:uid="{00000000-0005-0000-0000-0000DE000000}"/>
    <cellStyle name="Comma [0] 2 7" xfId="333" xr:uid="{00000000-0005-0000-0000-0000DF000000}"/>
    <cellStyle name="Comma [0] 2 7 2" xfId="1129" xr:uid="{00000000-0005-0000-0000-0000E0000000}"/>
    <cellStyle name="Comma [0] 2 7 2 2" xfId="2463" xr:uid="{00000000-0005-0000-0000-0000E1000000}"/>
    <cellStyle name="Comma [0] 2 7 3" xfId="1327" xr:uid="{00000000-0005-0000-0000-0000E2000000}"/>
    <cellStyle name="Comma [0] 2 7 3 2" xfId="2659" xr:uid="{00000000-0005-0000-0000-0000E3000000}"/>
    <cellStyle name="Comma [0] 2 7 4" xfId="1671" xr:uid="{00000000-0005-0000-0000-0000E4000000}"/>
    <cellStyle name="Comma [0] 2 8" xfId="628" xr:uid="{00000000-0005-0000-0000-0000E5000000}"/>
    <cellStyle name="Comma [0] 2 8 2" xfId="1965" xr:uid="{00000000-0005-0000-0000-0000E6000000}"/>
    <cellStyle name="Comma [0] 2 9" xfId="930" xr:uid="{00000000-0005-0000-0000-0000E7000000}"/>
    <cellStyle name="Comma [0] 2 9 2" xfId="2267" xr:uid="{00000000-0005-0000-0000-0000E8000000}"/>
    <cellStyle name="Comma [0] 3" xfId="6" xr:uid="{00000000-0005-0000-0000-0000E9000000}"/>
    <cellStyle name="Comma [0] 3 2" xfId="23" xr:uid="{00000000-0005-0000-0000-0000EA000000}"/>
    <cellStyle name="Comma [0] 3 2 2" xfId="48" xr:uid="{00000000-0005-0000-0000-0000EB000000}"/>
    <cellStyle name="Comma [0] 3 2 2 2" xfId="120" xr:uid="{00000000-0005-0000-0000-0000EC000000}"/>
    <cellStyle name="Comma [0] 3 2 2 2 2" xfId="270" xr:uid="{00000000-0005-0000-0000-0000ED000000}"/>
    <cellStyle name="Comma [0] 3 2 2 2 2 2" xfId="590" xr:uid="{00000000-0005-0000-0000-0000EE000000}"/>
    <cellStyle name="Comma [0] 3 2 2 2 2 2 2" xfId="1282" xr:uid="{00000000-0005-0000-0000-0000EF000000}"/>
    <cellStyle name="Comma [0] 3 2 2 2 2 2 2 2" xfId="2616" xr:uid="{00000000-0005-0000-0000-0000F0000000}"/>
    <cellStyle name="Comma [0] 3 2 2 2 2 2 3" xfId="1927" xr:uid="{00000000-0005-0000-0000-0000F1000000}"/>
    <cellStyle name="Comma [0] 3 2 2 2 2 3" xfId="890" xr:uid="{00000000-0005-0000-0000-0000F2000000}"/>
    <cellStyle name="Comma [0] 3 2 2 2 2 3 2" xfId="2227" xr:uid="{00000000-0005-0000-0000-0000F3000000}"/>
    <cellStyle name="Comma [0] 3 2 2 2 2 4" xfId="1088" xr:uid="{00000000-0005-0000-0000-0000F4000000}"/>
    <cellStyle name="Comma [0] 3 2 2 2 2 4 2" xfId="2423" xr:uid="{00000000-0005-0000-0000-0000F5000000}"/>
    <cellStyle name="Comma [0] 3 2 2 2 2 5" xfId="1616" xr:uid="{00000000-0005-0000-0000-0000F6000000}"/>
    <cellStyle name="Comma [0] 3 2 2 2 3" xfId="446" xr:uid="{00000000-0005-0000-0000-0000F7000000}"/>
    <cellStyle name="Comma [0] 3 2 2 2 3 2" xfId="1783" xr:uid="{00000000-0005-0000-0000-0000F8000000}"/>
    <cellStyle name="Comma [0] 3 2 2 2 4" xfId="740" xr:uid="{00000000-0005-0000-0000-0000F9000000}"/>
    <cellStyle name="Comma [0] 3 2 2 2 4 2" xfId="2077" xr:uid="{00000000-0005-0000-0000-0000FA000000}"/>
    <cellStyle name="Comma [0] 3 2 2 2 5" xfId="1470" xr:uid="{00000000-0005-0000-0000-0000FB000000}"/>
    <cellStyle name="Comma [0] 3 2 2 3" xfId="198" xr:uid="{00000000-0005-0000-0000-0000FC000000}"/>
    <cellStyle name="Comma [0] 3 2 2 3 2" xfId="518" xr:uid="{00000000-0005-0000-0000-0000FD000000}"/>
    <cellStyle name="Comma [0] 3 2 2 3 2 2" xfId="1232" xr:uid="{00000000-0005-0000-0000-0000FE000000}"/>
    <cellStyle name="Comma [0] 3 2 2 3 2 2 2" xfId="2566" xr:uid="{00000000-0005-0000-0000-0000FF000000}"/>
    <cellStyle name="Comma [0] 3 2 2 3 2 3" xfId="1855" xr:uid="{00000000-0005-0000-0000-000000010000}"/>
    <cellStyle name="Comma [0] 3 2 2 3 3" xfId="818" xr:uid="{00000000-0005-0000-0000-000001010000}"/>
    <cellStyle name="Comma [0] 3 2 2 3 3 2" xfId="2155" xr:uid="{00000000-0005-0000-0000-000002010000}"/>
    <cellStyle name="Comma [0] 3 2 2 3 4" xfId="1038" xr:uid="{00000000-0005-0000-0000-000003010000}"/>
    <cellStyle name="Comma [0] 3 2 2 3 4 2" xfId="2373" xr:uid="{00000000-0005-0000-0000-000004010000}"/>
    <cellStyle name="Comma [0] 3 2 2 3 5" xfId="1544" xr:uid="{00000000-0005-0000-0000-000005010000}"/>
    <cellStyle name="Comma [0] 3 2 2 4" xfId="374" xr:uid="{00000000-0005-0000-0000-000006010000}"/>
    <cellStyle name="Comma [0] 3 2 2 4 2" xfId="1711" xr:uid="{00000000-0005-0000-0000-000007010000}"/>
    <cellStyle name="Comma [0] 3 2 2 5" xfId="668" xr:uid="{00000000-0005-0000-0000-000008010000}"/>
    <cellStyle name="Comma [0] 3 2 2 5 2" xfId="2005" xr:uid="{00000000-0005-0000-0000-000009010000}"/>
    <cellStyle name="Comma [0] 3 2 2 6" xfId="1398" xr:uid="{00000000-0005-0000-0000-00000A010000}"/>
    <cellStyle name="Comma [0] 3 2 3" xfId="96" xr:uid="{00000000-0005-0000-0000-00000B010000}"/>
    <cellStyle name="Comma [0] 3 2 3 2" xfId="246" xr:uid="{00000000-0005-0000-0000-00000C010000}"/>
    <cellStyle name="Comma [0] 3 2 3 2 2" xfId="566" xr:uid="{00000000-0005-0000-0000-00000D010000}"/>
    <cellStyle name="Comma [0] 3 2 3 2 2 2" xfId="1268" xr:uid="{00000000-0005-0000-0000-00000E010000}"/>
    <cellStyle name="Comma [0] 3 2 3 2 2 2 2" xfId="2602" xr:uid="{00000000-0005-0000-0000-00000F010000}"/>
    <cellStyle name="Comma [0] 3 2 3 2 2 3" xfId="1903" xr:uid="{00000000-0005-0000-0000-000010010000}"/>
    <cellStyle name="Comma [0] 3 2 3 2 3" xfId="866" xr:uid="{00000000-0005-0000-0000-000011010000}"/>
    <cellStyle name="Comma [0] 3 2 3 2 3 2" xfId="2203" xr:uid="{00000000-0005-0000-0000-000012010000}"/>
    <cellStyle name="Comma [0] 3 2 3 2 4" xfId="1074" xr:uid="{00000000-0005-0000-0000-000013010000}"/>
    <cellStyle name="Comma [0] 3 2 3 2 4 2" xfId="2409" xr:uid="{00000000-0005-0000-0000-000014010000}"/>
    <cellStyle name="Comma [0] 3 2 3 2 5" xfId="1592" xr:uid="{00000000-0005-0000-0000-000015010000}"/>
    <cellStyle name="Comma [0] 3 2 3 3" xfId="422" xr:uid="{00000000-0005-0000-0000-000016010000}"/>
    <cellStyle name="Comma [0] 3 2 3 3 2" xfId="1759" xr:uid="{00000000-0005-0000-0000-000017010000}"/>
    <cellStyle name="Comma [0] 3 2 3 4" xfId="716" xr:uid="{00000000-0005-0000-0000-000018010000}"/>
    <cellStyle name="Comma [0] 3 2 3 4 2" xfId="2053" xr:uid="{00000000-0005-0000-0000-000019010000}"/>
    <cellStyle name="Comma [0] 3 2 3 5" xfId="1446" xr:uid="{00000000-0005-0000-0000-00001A010000}"/>
    <cellStyle name="Comma [0] 3 2 4" xfId="173" xr:uid="{00000000-0005-0000-0000-00001B010000}"/>
    <cellStyle name="Comma [0] 3 2 4 2" xfId="494" xr:uid="{00000000-0005-0000-0000-00001C010000}"/>
    <cellStyle name="Comma [0] 3 2 4 2 2" xfId="1218" xr:uid="{00000000-0005-0000-0000-00001D010000}"/>
    <cellStyle name="Comma [0] 3 2 4 2 2 2" xfId="2552" xr:uid="{00000000-0005-0000-0000-00001E010000}"/>
    <cellStyle name="Comma [0] 3 2 4 2 3" xfId="1831" xr:uid="{00000000-0005-0000-0000-00001F010000}"/>
    <cellStyle name="Comma [0] 3 2 4 3" xfId="793" xr:uid="{00000000-0005-0000-0000-000020010000}"/>
    <cellStyle name="Comma [0] 3 2 4 3 2" xfId="2130" xr:uid="{00000000-0005-0000-0000-000021010000}"/>
    <cellStyle name="Comma [0] 3 2 4 4" xfId="1023" xr:uid="{00000000-0005-0000-0000-000022010000}"/>
    <cellStyle name="Comma [0] 3 2 4 4 2" xfId="2359" xr:uid="{00000000-0005-0000-0000-000023010000}"/>
    <cellStyle name="Comma [0] 3 2 4 5" xfId="1520" xr:uid="{00000000-0005-0000-0000-000024010000}"/>
    <cellStyle name="Comma [0] 3 2 5" xfId="350" xr:uid="{00000000-0005-0000-0000-000025010000}"/>
    <cellStyle name="Comma [0] 3 2 5 2" xfId="1687" xr:uid="{00000000-0005-0000-0000-000026010000}"/>
    <cellStyle name="Comma [0] 3 2 6" xfId="644" xr:uid="{00000000-0005-0000-0000-000027010000}"/>
    <cellStyle name="Comma [0] 3 2 6 2" xfId="1981" xr:uid="{00000000-0005-0000-0000-000028010000}"/>
    <cellStyle name="Comma [0] 3 2 7" xfId="1374" xr:uid="{00000000-0005-0000-0000-000029010000}"/>
    <cellStyle name="Comma [0] 3 3" xfId="47" xr:uid="{00000000-0005-0000-0000-00002A010000}"/>
    <cellStyle name="Comma [0] 3 3 2" xfId="119" xr:uid="{00000000-0005-0000-0000-00002B010000}"/>
    <cellStyle name="Comma [0] 3 3 2 2" xfId="269" xr:uid="{00000000-0005-0000-0000-00002C010000}"/>
    <cellStyle name="Comma [0] 3 3 2 2 2" xfId="589" xr:uid="{00000000-0005-0000-0000-00002D010000}"/>
    <cellStyle name="Comma [0] 3 3 2 2 2 2" xfId="1281" xr:uid="{00000000-0005-0000-0000-00002E010000}"/>
    <cellStyle name="Comma [0] 3 3 2 2 2 2 2" xfId="2615" xr:uid="{00000000-0005-0000-0000-00002F010000}"/>
    <cellStyle name="Comma [0] 3 3 2 2 2 3" xfId="1926" xr:uid="{00000000-0005-0000-0000-000030010000}"/>
    <cellStyle name="Comma [0] 3 3 2 2 3" xfId="889" xr:uid="{00000000-0005-0000-0000-000031010000}"/>
    <cellStyle name="Comma [0] 3 3 2 2 3 2" xfId="2226" xr:uid="{00000000-0005-0000-0000-000032010000}"/>
    <cellStyle name="Comma [0] 3 3 2 2 4" xfId="1087" xr:uid="{00000000-0005-0000-0000-000033010000}"/>
    <cellStyle name="Comma [0] 3 3 2 2 4 2" xfId="2422" xr:uid="{00000000-0005-0000-0000-000034010000}"/>
    <cellStyle name="Comma [0] 3 3 2 2 5" xfId="1615" xr:uid="{00000000-0005-0000-0000-000035010000}"/>
    <cellStyle name="Comma [0] 3 3 2 3" xfId="445" xr:uid="{00000000-0005-0000-0000-000036010000}"/>
    <cellStyle name="Comma [0] 3 3 2 3 2" xfId="1782" xr:uid="{00000000-0005-0000-0000-000037010000}"/>
    <cellStyle name="Comma [0] 3 3 2 4" xfId="739" xr:uid="{00000000-0005-0000-0000-000038010000}"/>
    <cellStyle name="Comma [0] 3 3 2 4 2" xfId="2076" xr:uid="{00000000-0005-0000-0000-000039010000}"/>
    <cellStyle name="Comma [0] 3 3 2 5" xfId="1469" xr:uid="{00000000-0005-0000-0000-00003A010000}"/>
    <cellStyle name="Comma [0] 3 3 3" xfId="197" xr:uid="{00000000-0005-0000-0000-00003B010000}"/>
    <cellStyle name="Comma [0] 3 3 3 2" xfId="517" xr:uid="{00000000-0005-0000-0000-00003C010000}"/>
    <cellStyle name="Comma [0] 3 3 3 2 2" xfId="1231" xr:uid="{00000000-0005-0000-0000-00003D010000}"/>
    <cellStyle name="Comma [0] 3 3 3 2 2 2" xfId="2565" xr:uid="{00000000-0005-0000-0000-00003E010000}"/>
    <cellStyle name="Comma [0] 3 3 3 2 3" xfId="1854" xr:uid="{00000000-0005-0000-0000-00003F010000}"/>
    <cellStyle name="Comma [0] 3 3 3 3" xfId="817" xr:uid="{00000000-0005-0000-0000-000040010000}"/>
    <cellStyle name="Comma [0] 3 3 3 3 2" xfId="2154" xr:uid="{00000000-0005-0000-0000-000041010000}"/>
    <cellStyle name="Comma [0] 3 3 3 4" xfId="1037" xr:uid="{00000000-0005-0000-0000-000042010000}"/>
    <cellStyle name="Comma [0] 3 3 3 4 2" xfId="2372" xr:uid="{00000000-0005-0000-0000-000043010000}"/>
    <cellStyle name="Comma [0] 3 3 3 5" xfId="1543" xr:uid="{00000000-0005-0000-0000-000044010000}"/>
    <cellStyle name="Comma [0] 3 3 4" xfId="373" xr:uid="{00000000-0005-0000-0000-000045010000}"/>
    <cellStyle name="Comma [0] 3 3 4 2" xfId="1710" xr:uid="{00000000-0005-0000-0000-000046010000}"/>
    <cellStyle name="Comma [0] 3 3 5" xfId="667" xr:uid="{00000000-0005-0000-0000-000047010000}"/>
    <cellStyle name="Comma [0] 3 3 5 2" xfId="2004" xr:uid="{00000000-0005-0000-0000-000048010000}"/>
    <cellStyle name="Comma [0] 3 3 6" xfId="1397" xr:uid="{00000000-0005-0000-0000-000049010000}"/>
    <cellStyle name="Comma [0] 3 4" xfId="84" xr:uid="{00000000-0005-0000-0000-00004A010000}"/>
    <cellStyle name="Comma [0] 3 4 2" xfId="234" xr:uid="{00000000-0005-0000-0000-00004B010000}"/>
    <cellStyle name="Comma [0] 3 4 2 2" xfId="554" xr:uid="{00000000-0005-0000-0000-00004C010000}"/>
    <cellStyle name="Comma [0] 3 4 2 2 2" xfId="1257" xr:uid="{00000000-0005-0000-0000-00004D010000}"/>
    <cellStyle name="Comma [0] 3 4 2 2 2 2" xfId="2591" xr:uid="{00000000-0005-0000-0000-00004E010000}"/>
    <cellStyle name="Comma [0] 3 4 2 2 3" xfId="1891" xr:uid="{00000000-0005-0000-0000-00004F010000}"/>
    <cellStyle name="Comma [0] 3 4 2 3" xfId="854" xr:uid="{00000000-0005-0000-0000-000050010000}"/>
    <cellStyle name="Comma [0] 3 4 2 3 2" xfId="2191" xr:uid="{00000000-0005-0000-0000-000051010000}"/>
    <cellStyle name="Comma [0] 3 4 2 4" xfId="1063" xr:uid="{00000000-0005-0000-0000-000052010000}"/>
    <cellStyle name="Comma [0] 3 4 2 4 2" xfId="2398" xr:uid="{00000000-0005-0000-0000-000053010000}"/>
    <cellStyle name="Comma [0] 3 4 2 5" xfId="1580" xr:uid="{00000000-0005-0000-0000-000054010000}"/>
    <cellStyle name="Comma [0] 3 4 3" xfId="410" xr:uid="{00000000-0005-0000-0000-000055010000}"/>
    <cellStyle name="Comma [0] 3 4 3 2" xfId="1747" xr:uid="{00000000-0005-0000-0000-000056010000}"/>
    <cellStyle name="Comma [0] 3 4 4" xfId="704" xr:uid="{00000000-0005-0000-0000-000057010000}"/>
    <cellStyle name="Comma [0] 3 4 4 2" xfId="2041" xr:uid="{00000000-0005-0000-0000-000058010000}"/>
    <cellStyle name="Comma [0] 3 4 5" xfId="1434" xr:uid="{00000000-0005-0000-0000-000059010000}"/>
    <cellStyle name="Comma [0] 3 5" xfId="157" xr:uid="{00000000-0005-0000-0000-00005A010000}"/>
    <cellStyle name="Comma [0] 3 5 2" xfId="482" xr:uid="{00000000-0005-0000-0000-00005B010000}"/>
    <cellStyle name="Comma [0] 3 5 2 2" xfId="1207" xr:uid="{00000000-0005-0000-0000-00005C010000}"/>
    <cellStyle name="Comma [0] 3 5 2 2 2" xfId="2541" xr:uid="{00000000-0005-0000-0000-00005D010000}"/>
    <cellStyle name="Comma [0] 3 5 2 3" xfId="1819" xr:uid="{00000000-0005-0000-0000-00005E010000}"/>
    <cellStyle name="Comma [0] 3 5 3" xfId="777" xr:uid="{00000000-0005-0000-0000-00005F010000}"/>
    <cellStyle name="Comma [0] 3 5 3 2" xfId="2114" xr:uid="{00000000-0005-0000-0000-000060010000}"/>
    <cellStyle name="Comma [0] 3 5 4" xfId="1009" xr:uid="{00000000-0005-0000-0000-000061010000}"/>
    <cellStyle name="Comma [0] 3 5 4 2" xfId="2346" xr:uid="{00000000-0005-0000-0000-000062010000}"/>
    <cellStyle name="Comma [0] 3 5 5" xfId="1506" xr:uid="{00000000-0005-0000-0000-000063010000}"/>
    <cellStyle name="Comma [0] 3 6" xfId="318" xr:uid="{00000000-0005-0000-0000-000064010000}"/>
    <cellStyle name="Comma [0] 3 6 2" xfId="927" xr:uid="{00000000-0005-0000-0000-000065010000}"/>
    <cellStyle name="Comma [0] 3 6 2 2" xfId="2264" xr:uid="{00000000-0005-0000-0000-000066010000}"/>
    <cellStyle name="Comma [0] 3 6 3" xfId="1659" xr:uid="{00000000-0005-0000-0000-000067010000}"/>
    <cellStyle name="Comma [0] 3 6 4" xfId="2689" xr:uid="{00000000-0005-0000-0000-000068010000}"/>
    <cellStyle name="Comma [0] 3 7" xfId="335" xr:uid="{00000000-0005-0000-0000-000069010000}"/>
    <cellStyle name="Comma [0] 3 7 2" xfId="1673" xr:uid="{00000000-0005-0000-0000-00006A010000}"/>
    <cellStyle name="Comma [0] 3 8" xfId="630" xr:uid="{00000000-0005-0000-0000-00006B010000}"/>
    <cellStyle name="Comma [0] 3 8 2" xfId="1967" xr:uid="{00000000-0005-0000-0000-00006C010000}"/>
    <cellStyle name="Comma [0] 3 9" xfId="1360" xr:uid="{00000000-0005-0000-0000-00006D010000}"/>
    <cellStyle name="Comma [0] 4" xfId="9" xr:uid="{00000000-0005-0000-0000-00006E010000}"/>
    <cellStyle name="Comma [0] 4 2" xfId="24" xr:uid="{00000000-0005-0000-0000-00006F010000}"/>
    <cellStyle name="Comma [0] 4 2 2" xfId="50" xr:uid="{00000000-0005-0000-0000-000070010000}"/>
    <cellStyle name="Comma [0] 4 2 2 2" xfId="122" xr:uid="{00000000-0005-0000-0000-000071010000}"/>
    <cellStyle name="Comma [0] 4 2 2 2 2" xfId="272" xr:uid="{00000000-0005-0000-0000-000072010000}"/>
    <cellStyle name="Comma [0] 4 2 2 2 2 2" xfId="592" xr:uid="{00000000-0005-0000-0000-000073010000}"/>
    <cellStyle name="Comma [0] 4 2 2 2 2 2 2" xfId="1929" xr:uid="{00000000-0005-0000-0000-000074010000}"/>
    <cellStyle name="Comma [0] 4 2 2 2 2 3" xfId="892" xr:uid="{00000000-0005-0000-0000-000075010000}"/>
    <cellStyle name="Comma [0] 4 2 2 2 2 3 2" xfId="2229" xr:uid="{00000000-0005-0000-0000-000076010000}"/>
    <cellStyle name="Comma [0] 4 2 2 2 2 4" xfId="1618" xr:uid="{00000000-0005-0000-0000-000077010000}"/>
    <cellStyle name="Comma [0] 4 2 2 2 3" xfId="448" xr:uid="{00000000-0005-0000-0000-000078010000}"/>
    <cellStyle name="Comma [0] 4 2 2 2 3 2" xfId="1785" xr:uid="{00000000-0005-0000-0000-000079010000}"/>
    <cellStyle name="Comma [0] 4 2 2 2 4" xfId="742" xr:uid="{00000000-0005-0000-0000-00007A010000}"/>
    <cellStyle name="Comma [0] 4 2 2 2 4 2" xfId="2079" xr:uid="{00000000-0005-0000-0000-00007B010000}"/>
    <cellStyle name="Comma [0] 4 2 2 2 5" xfId="1472" xr:uid="{00000000-0005-0000-0000-00007C010000}"/>
    <cellStyle name="Comma [0] 4 2 2 3" xfId="200" xr:uid="{00000000-0005-0000-0000-00007D010000}"/>
    <cellStyle name="Comma [0] 4 2 2 3 2" xfId="520" xr:uid="{00000000-0005-0000-0000-00007E010000}"/>
    <cellStyle name="Comma [0] 4 2 2 3 2 2" xfId="1857" xr:uid="{00000000-0005-0000-0000-00007F010000}"/>
    <cellStyle name="Comma [0] 4 2 2 3 3" xfId="820" xr:uid="{00000000-0005-0000-0000-000080010000}"/>
    <cellStyle name="Comma [0] 4 2 2 3 3 2" xfId="2157" xr:uid="{00000000-0005-0000-0000-000081010000}"/>
    <cellStyle name="Comma [0] 4 2 2 3 4" xfId="1546" xr:uid="{00000000-0005-0000-0000-000082010000}"/>
    <cellStyle name="Comma [0] 4 2 2 4" xfId="376" xr:uid="{00000000-0005-0000-0000-000083010000}"/>
    <cellStyle name="Comma [0] 4 2 2 4 2" xfId="1713" xr:uid="{00000000-0005-0000-0000-000084010000}"/>
    <cellStyle name="Comma [0] 4 2 2 5" xfId="670" xr:uid="{00000000-0005-0000-0000-000085010000}"/>
    <cellStyle name="Comma [0] 4 2 2 5 2" xfId="2007" xr:uid="{00000000-0005-0000-0000-000086010000}"/>
    <cellStyle name="Comma [0] 4 2 2 6" xfId="1400" xr:uid="{00000000-0005-0000-0000-000087010000}"/>
    <cellStyle name="Comma [0] 4 2 3" xfId="97" xr:uid="{00000000-0005-0000-0000-000088010000}"/>
    <cellStyle name="Comma [0] 4 2 3 2" xfId="247" xr:uid="{00000000-0005-0000-0000-000089010000}"/>
    <cellStyle name="Comma [0] 4 2 3 2 2" xfId="567" xr:uid="{00000000-0005-0000-0000-00008A010000}"/>
    <cellStyle name="Comma [0] 4 2 3 2 2 2" xfId="1904" xr:uid="{00000000-0005-0000-0000-00008B010000}"/>
    <cellStyle name="Comma [0] 4 2 3 2 3" xfId="867" xr:uid="{00000000-0005-0000-0000-00008C010000}"/>
    <cellStyle name="Comma [0] 4 2 3 2 3 2" xfId="2204" xr:uid="{00000000-0005-0000-0000-00008D010000}"/>
    <cellStyle name="Comma [0] 4 2 3 2 4" xfId="1593" xr:uid="{00000000-0005-0000-0000-00008E010000}"/>
    <cellStyle name="Comma [0] 4 2 3 3" xfId="423" xr:uid="{00000000-0005-0000-0000-00008F010000}"/>
    <cellStyle name="Comma [0] 4 2 3 3 2" xfId="1760" xr:uid="{00000000-0005-0000-0000-000090010000}"/>
    <cellStyle name="Comma [0] 4 2 3 4" xfId="717" xr:uid="{00000000-0005-0000-0000-000091010000}"/>
    <cellStyle name="Comma [0] 4 2 3 4 2" xfId="2054" xr:uid="{00000000-0005-0000-0000-000092010000}"/>
    <cellStyle name="Comma [0] 4 2 3 5" xfId="1447" xr:uid="{00000000-0005-0000-0000-000093010000}"/>
    <cellStyle name="Comma [0] 4 2 4" xfId="174" xr:uid="{00000000-0005-0000-0000-000094010000}"/>
    <cellStyle name="Comma [0] 4 2 4 2" xfId="495" xr:uid="{00000000-0005-0000-0000-000095010000}"/>
    <cellStyle name="Comma [0] 4 2 4 2 2" xfId="1832" xr:uid="{00000000-0005-0000-0000-000096010000}"/>
    <cellStyle name="Comma [0] 4 2 4 3" xfId="794" xr:uid="{00000000-0005-0000-0000-000097010000}"/>
    <cellStyle name="Comma [0] 4 2 4 3 2" xfId="2131" xr:uid="{00000000-0005-0000-0000-000098010000}"/>
    <cellStyle name="Comma [0] 4 2 4 4" xfId="1521" xr:uid="{00000000-0005-0000-0000-000099010000}"/>
    <cellStyle name="Comma [0] 4 2 5" xfId="351" xr:uid="{00000000-0005-0000-0000-00009A010000}"/>
    <cellStyle name="Comma [0] 4 2 5 2" xfId="1688" xr:uid="{00000000-0005-0000-0000-00009B010000}"/>
    <cellStyle name="Comma [0] 4 2 6" xfId="645" xr:uid="{00000000-0005-0000-0000-00009C010000}"/>
    <cellStyle name="Comma [0] 4 2 6 2" xfId="1982" xr:uid="{00000000-0005-0000-0000-00009D010000}"/>
    <cellStyle name="Comma [0] 4 2 7" xfId="1375" xr:uid="{00000000-0005-0000-0000-00009E010000}"/>
    <cellStyle name="Comma [0] 4 3" xfId="49" xr:uid="{00000000-0005-0000-0000-00009F010000}"/>
    <cellStyle name="Comma [0] 4 3 2" xfId="121" xr:uid="{00000000-0005-0000-0000-0000A0010000}"/>
    <cellStyle name="Comma [0] 4 3 2 2" xfId="271" xr:uid="{00000000-0005-0000-0000-0000A1010000}"/>
    <cellStyle name="Comma [0] 4 3 2 2 2" xfId="591" xr:uid="{00000000-0005-0000-0000-0000A2010000}"/>
    <cellStyle name="Comma [0] 4 3 2 2 2 2" xfId="1928" xr:uid="{00000000-0005-0000-0000-0000A3010000}"/>
    <cellStyle name="Comma [0] 4 3 2 2 3" xfId="891" xr:uid="{00000000-0005-0000-0000-0000A4010000}"/>
    <cellStyle name="Comma [0] 4 3 2 2 3 2" xfId="2228" xr:uid="{00000000-0005-0000-0000-0000A5010000}"/>
    <cellStyle name="Comma [0] 4 3 2 2 4" xfId="1617" xr:uid="{00000000-0005-0000-0000-0000A6010000}"/>
    <cellStyle name="Comma [0] 4 3 2 3" xfId="447" xr:uid="{00000000-0005-0000-0000-0000A7010000}"/>
    <cellStyle name="Comma [0] 4 3 2 3 2" xfId="1784" xr:uid="{00000000-0005-0000-0000-0000A8010000}"/>
    <cellStyle name="Comma [0] 4 3 2 4" xfId="741" xr:uid="{00000000-0005-0000-0000-0000A9010000}"/>
    <cellStyle name="Comma [0] 4 3 2 4 2" xfId="2078" xr:uid="{00000000-0005-0000-0000-0000AA010000}"/>
    <cellStyle name="Comma [0] 4 3 2 5" xfId="1471" xr:uid="{00000000-0005-0000-0000-0000AB010000}"/>
    <cellStyle name="Comma [0] 4 3 3" xfId="199" xr:uid="{00000000-0005-0000-0000-0000AC010000}"/>
    <cellStyle name="Comma [0] 4 3 3 2" xfId="519" xr:uid="{00000000-0005-0000-0000-0000AD010000}"/>
    <cellStyle name="Comma [0] 4 3 3 2 2" xfId="1856" xr:uid="{00000000-0005-0000-0000-0000AE010000}"/>
    <cellStyle name="Comma [0] 4 3 3 3" xfId="819" xr:uid="{00000000-0005-0000-0000-0000AF010000}"/>
    <cellStyle name="Comma [0] 4 3 3 3 2" xfId="2156" xr:uid="{00000000-0005-0000-0000-0000B0010000}"/>
    <cellStyle name="Comma [0] 4 3 3 4" xfId="1545" xr:uid="{00000000-0005-0000-0000-0000B1010000}"/>
    <cellStyle name="Comma [0] 4 3 4" xfId="375" xr:uid="{00000000-0005-0000-0000-0000B2010000}"/>
    <cellStyle name="Comma [0] 4 3 4 2" xfId="1712" xr:uid="{00000000-0005-0000-0000-0000B3010000}"/>
    <cellStyle name="Comma [0] 4 3 5" xfId="669" xr:uid="{00000000-0005-0000-0000-0000B4010000}"/>
    <cellStyle name="Comma [0] 4 3 5 2" xfId="2006" xr:uid="{00000000-0005-0000-0000-0000B5010000}"/>
    <cellStyle name="Comma [0] 4 3 6" xfId="1399" xr:uid="{00000000-0005-0000-0000-0000B6010000}"/>
    <cellStyle name="Comma [0] 4 4" xfId="85" xr:uid="{00000000-0005-0000-0000-0000B7010000}"/>
    <cellStyle name="Comma [0] 4 4 2" xfId="235" xr:uid="{00000000-0005-0000-0000-0000B8010000}"/>
    <cellStyle name="Comma [0] 4 4 2 2" xfId="555" xr:uid="{00000000-0005-0000-0000-0000B9010000}"/>
    <cellStyle name="Comma [0] 4 4 2 2 2" xfId="1892" xr:uid="{00000000-0005-0000-0000-0000BA010000}"/>
    <cellStyle name="Comma [0] 4 4 2 3" xfId="855" xr:uid="{00000000-0005-0000-0000-0000BB010000}"/>
    <cellStyle name="Comma [0] 4 4 2 3 2" xfId="2192" xr:uid="{00000000-0005-0000-0000-0000BC010000}"/>
    <cellStyle name="Comma [0] 4 4 2 4" xfId="1581" xr:uid="{00000000-0005-0000-0000-0000BD010000}"/>
    <cellStyle name="Comma [0] 4 4 3" xfId="411" xr:uid="{00000000-0005-0000-0000-0000BE010000}"/>
    <cellStyle name="Comma [0] 4 4 3 2" xfId="1748" xr:uid="{00000000-0005-0000-0000-0000BF010000}"/>
    <cellStyle name="Comma [0] 4 4 4" xfId="705" xr:uid="{00000000-0005-0000-0000-0000C0010000}"/>
    <cellStyle name="Comma [0] 4 4 4 2" xfId="2042" xr:uid="{00000000-0005-0000-0000-0000C1010000}"/>
    <cellStyle name="Comma [0] 4 4 5" xfId="1435" xr:uid="{00000000-0005-0000-0000-0000C2010000}"/>
    <cellStyle name="Comma [0] 4 5" xfId="159" xr:uid="{00000000-0005-0000-0000-0000C3010000}"/>
    <cellStyle name="Comma [0] 4 5 2" xfId="483" xr:uid="{00000000-0005-0000-0000-0000C4010000}"/>
    <cellStyle name="Comma [0] 4 5 2 2" xfId="1820" xr:uid="{00000000-0005-0000-0000-0000C5010000}"/>
    <cellStyle name="Comma [0] 4 5 3" xfId="779" xr:uid="{00000000-0005-0000-0000-0000C6010000}"/>
    <cellStyle name="Comma [0] 4 5 3 2" xfId="2116" xr:uid="{00000000-0005-0000-0000-0000C7010000}"/>
    <cellStyle name="Comma [0] 4 5 4" xfId="1507" xr:uid="{00000000-0005-0000-0000-0000C8010000}"/>
    <cellStyle name="Comma [0] 4 6" xfId="308" xr:uid="{00000000-0005-0000-0000-0000C9010000}"/>
    <cellStyle name="Comma [0] 4 6 2" xfId="625" xr:uid="{00000000-0005-0000-0000-0000CA010000}"/>
    <cellStyle name="Comma [0] 4 6 2 2" xfId="1962" xr:uid="{00000000-0005-0000-0000-0000CB010000}"/>
    <cellStyle name="Comma [0] 4 6 3" xfId="1345" xr:uid="{00000000-0005-0000-0000-0000CC010000}"/>
    <cellStyle name="Comma [0] 4 6 3 2" xfId="2677" xr:uid="{00000000-0005-0000-0000-0000CD010000}"/>
    <cellStyle name="Comma [0] 4 6 4" xfId="1652" xr:uid="{00000000-0005-0000-0000-0000CE010000}"/>
    <cellStyle name="Comma [0] 4 7" xfId="337" xr:uid="{00000000-0005-0000-0000-0000CF010000}"/>
    <cellStyle name="Comma [0] 4 7 2" xfId="1674" xr:uid="{00000000-0005-0000-0000-0000D0010000}"/>
    <cellStyle name="Comma [0] 4 8" xfId="631" xr:uid="{00000000-0005-0000-0000-0000D1010000}"/>
    <cellStyle name="Comma [0] 4 8 2" xfId="1968" xr:uid="{00000000-0005-0000-0000-0000D2010000}"/>
    <cellStyle name="Comma [0] 4 9" xfId="1361" xr:uid="{00000000-0005-0000-0000-0000D3010000}"/>
    <cellStyle name="Comma [0] 5" xfId="13" xr:uid="{00000000-0005-0000-0000-0000D4010000}"/>
    <cellStyle name="Comma [0] 5 2" xfId="25" xr:uid="{00000000-0005-0000-0000-0000D5010000}"/>
    <cellStyle name="Comma [0] 5 2 2" xfId="52" xr:uid="{00000000-0005-0000-0000-0000D6010000}"/>
    <cellStyle name="Comma [0] 5 2 2 2" xfId="124" xr:uid="{00000000-0005-0000-0000-0000D7010000}"/>
    <cellStyle name="Comma [0] 5 2 2 2 2" xfId="274" xr:uid="{00000000-0005-0000-0000-0000D8010000}"/>
    <cellStyle name="Comma [0] 5 2 2 2 2 2" xfId="594" xr:uid="{00000000-0005-0000-0000-0000D9010000}"/>
    <cellStyle name="Comma [0] 5 2 2 2 2 2 2" xfId="1284" xr:uid="{00000000-0005-0000-0000-0000DA010000}"/>
    <cellStyle name="Comma [0] 5 2 2 2 2 2 2 2" xfId="2618" xr:uid="{00000000-0005-0000-0000-0000DB010000}"/>
    <cellStyle name="Comma [0] 5 2 2 2 2 2 3" xfId="1931" xr:uid="{00000000-0005-0000-0000-0000DC010000}"/>
    <cellStyle name="Comma [0] 5 2 2 2 2 3" xfId="894" xr:uid="{00000000-0005-0000-0000-0000DD010000}"/>
    <cellStyle name="Comma [0] 5 2 2 2 2 3 2" xfId="2231" xr:uid="{00000000-0005-0000-0000-0000DE010000}"/>
    <cellStyle name="Comma [0] 5 2 2 2 2 4" xfId="1090" xr:uid="{00000000-0005-0000-0000-0000DF010000}"/>
    <cellStyle name="Comma [0] 5 2 2 2 2 4 2" xfId="2425" xr:uid="{00000000-0005-0000-0000-0000E0010000}"/>
    <cellStyle name="Comma [0] 5 2 2 2 2 5" xfId="1620" xr:uid="{00000000-0005-0000-0000-0000E1010000}"/>
    <cellStyle name="Comma [0] 5 2 2 2 3" xfId="450" xr:uid="{00000000-0005-0000-0000-0000E2010000}"/>
    <cellStyle name="Comma [0] 5 2 2 2 3 2" xfId="1787" xr:uid="{00000000-0005-0000-0000-0000E3010000}"/>
    <cellStyle name="Comma [0] 5 2 2 2 4" xfId="744" xr:uid="{00000000-0005-0000-0000-0000E4010000}"/>
    <cellStyle name="Comma [0] 5 2 2 2 4 2" xfId="2081" xr:uid="{00000000-0005-0000-0000-0000E5010000}"/>
    <cellStyle name="Comma [0] 5 2 2 2 5" xfId="1474" xr:uid="{00000000-0005-0000-0000-0000E6010000}"/>
    <cellStyle name="Comma [0] 5 2 2 3" xfId="202" xr:uid="{00000000-0005-0000-0000-0000E7010000}"/>
    <cellStyle name="Comma [0] 5 2 2 3 2" xfId="522" xr:uid="{00000000-0005-0000-0000-0000E8010000}"/>
    <cellStyle name="Comma [0] 5 2 2 3 2 2" xfId="1234" xr:uid="{00000000-0005-0000-0000-0000E9010000}"/>
    <cellStyle name="Comma [0] 5 2 2 3 2 2 2" xfId="2568" xr:uid="{00000000-0005-0000-0000-0000EA010000}"/>
    <cellStyle name="Comma [0] 5 2 2 3 2 3" xfId="1859" xr:uid="{00000000-0005-0000-0000-0000EB010000}"/>
    <cellStyle name="Comma [0] 5 2 2 3 3" xfId="822" xr:uid="{00000000-0005-0000-0000-0000EC010000}"/>
    <cellStyle name="Comma [0] 5 2 2 3 3 2" xfId="2159" xr:uid="{00000000-0005-0000-0000-0000ED010000}"/>
    <cellStyle name="Comma [0] 5 2 2 3 4" xfId="1040" xr:uid="{00000000-0005-0000-0000-0000EE010000}"/>
    <cellStyle name="Comma [0] 5 2 2 3 4 2" xfId="2375" xr:uid="{00000000-0005-0000-0000-0000EF010000}"/>
    <cellStyle name="Comma [0] 5 2 2 3 5" xfId="1548" xr:uid="{00000000-0005-0000-0000-0000F0010000}"/>
    <cellStyle name="Comma [0] 5 2 2 4" xfId="378" xr:uid="{00000000-0005-0000-0000-0000F1010000}"/>
    <cellStyle name="Comma [0] 5 2 2 4 2" xfId="1715" xr:uid="{00000000-0005-0000-0000-0000F2010000}"/>
    <cellStyle name="Comma [0] 5 2 2 5" xfId="672" xr:uid="{00000000-0005-0000-0000-0000F3010000}"/>
    <cellStyle name="Comma [0] 5 2 2 5 2" xfId="2009" xr:uid="{00000000-0005-0000-0000-0000F4010000}"/>
    <cellStyle name="Comma [0] 5 2 2 6" xfId="1402" xr:uid="{00000000-0005-0000-0000-0000F5010000}"/>
    <cellStyle name="Comma [0] 5 2 3" xfId="98" xr:uid="{00000000-0005-0000-0000-0000F6010000}"/>
    <cellStyle name="Comma [0] 5 2 3 2" xfId="248" xr:uid="{00000000-0005-0000-0000-0000F7010000}"/>
    <cellStyle name="Comma [0] 5 2 3 2 2" xfId="568" xr:uid="{00000000-0005-0000-0000-0000F8010000}"/>
    <cellStyle name="Comma [0] 5 2 3 2 2 2" xfId="1269" xr:uid="{00000000-0005-0000-0000-0000F9010000}"/>
    <cellStyle name="Comma [0] 5 2 3 2 2 2 2" xfId="2603" xr:uid="{00000000-0005-0000-0000-0000FA010000}"/>
    <cellStyle name="Comma [0] 5 2 3 2 2 3" xfId="1905" xr:uid="{00000000-0005-0000-0000-0000FB010000}"/>
    <cellStyle name="Comma [0] 5 2 3 2 3" xfId="868" xr:uid="{00000000-0005-0000-0000-0000FC010000}"/>
    <cellStyle name="Comma [0] 5 2 3 2 3 2" xfId="2205" xr:uid="{00000000-0005-0000-0000-0000FD010000}"/>
    <cellStyle name="Comma [0] 5 2 3 2 4" xfId="1075" xr:uid="{00000000-0005-0000-0000-0000FE010000}"/>
    <cellStyle name="Comma [0] 5 2 3 2 4 2" xfId="2410" xr:uid="{00000000-0005-0000-0000-0000FF010000}"/>
    <cellStyle name="Comma [0] 5 2 3 2 5" xfId="1594" xr:uid="{00000000-0005-0000-0000-000000020000}"/>
    <cellStyle name="Comma [0] 5 2 3 3" xfId="424" xr:uid="{00000000-0005-0000-0000-000001020000}"/>
    <cellStyle name="Comma [0] 5 2 3 3 2" xfId="1761" xr:uid="{00000000-0005-0000-0000-000002020000}"/>
    <cellStyle name="Comma [0] 5 2 3 4" xfId="718" xr:uid="{00000000-0005-0000-0000-000003020000}"/>
    <cellStyle name="Comma [0] 5 2 3 4 2" xfId="2055" xr:uid="{00000000-0005-0000-0000-000004020000}"/>
    <cellStyle name="Comma [0] 5 2 3 5" xfId="1448" xr:uid="{00000000-0005-0000-0000-000005020000}"/>
    <cellStyle name="Comma [0] 5 2 4" xfId="175" xr:uid="{00000000-0005-0000-0000-000006020000}"/>
    <cellStyle name="Comma [0] 5 2 4 2" xfId="496" xr:uid="{00000000-0005-0000-0000-000007020000}"/>
    <cellStyle name="Comma [0] 5 2 4 2 2" xfId="1219" xr:uid="{00000000-0005-0000-0000-000008020000}"/>
    <cellStyle name="Comma [0] 5 2 4 2 2 2" xfId="2553" xr:uid="{00000000-0005-0000-0000-000009020000}"/>
    <cellStyle name="Comma [0] 5 2 4 2 3" xfId="1833" xr:uid="{00000000-0005-0000-0000-00000A020000}"/>
    <cellStyle name="Comma [0] 5 2 4 3" xfId="795" xr:uid="{00000000-0005-0000-0000-00000B020000}"/>
    <cellStyle name="Comma [0] 5 2 4 3 2" xfId="2132" xr:uid="{00000000-0005-0000-0000-00000C020000}"/>
    <cellStyle name="Comma [0] 5 2 4 4" xfId="1024" xr:uid="{00000000-0005-0000-0000-00000D020000}"/>
    <cellStyle name="Comma [0] 5 2 4 4 2" xfId="2360" xr:uid="{00000000-0005-0000-0000-00000E020000}"/>
    <cellStyle name="Comma [0] 5 2 4 5" xfId="1522" xr:uid="{00000000-0005-0000-0000-00000F020000}"/>
    <cellStyle name="Comma [0] 5 2 5" xfId="352" xr:uid="{00000000-0005-0000-0000-000010020000}"/>
    <cellStyle name="Comma [0] 5 2 5 2" xfId="1689" xr:uid="{00000000-0005-0000-0000-000011020000}"/>
    <cellStyle name="Comma [0] 5 2 6" xfId="646" xr:uid="{00000000-0005-0000-0000-000012020000}"/>
    <cellStyle name="Comma [0] 5 2 6 2" xfId="1983" xr:uid="{00000000-0005-0000-0000-000013020000}"/>
    <cellStyle name="Comma [0] 5 2 7" xfId="1376" xr:uid="{00000000-0005-0000-0000-000014020000}"/>
    <cellStyle name="Comma [0] 5 3" xfId="51" xr:uid="{00000000-0005-0000-0000-000015020000}"/>
    <cellStyle name="Comma [0] 5 3 2" xfId="123" xr:uid="{00000000-0005-0000-0000-000016020000}"/>
    <cellStyle name="Comma [0] 5 3 2 2" xfId="273" xr:uid="{00000000-0005-0000-0000-000017020000}"/>
    <cellStyle name="Comma [0] 5 3 2 2 2" xfId="593" xr:uid="{00000000-0005-0000-0000-000018020000}"/>
    <cellStyle name="Comma [0] 5 3 2 2 2 2" xfId="1283" xr:uid="{00000000-0005-0000-0000-000019020000}"/>
    <cellStyle name="Comma [0] 5 3 2 2 2 2 2" xfId="2617" xr:uid="{00000000-0005-0000-0000-00001A020000}"/>
    <cellStyle name="Comma [0] 5 3 2 2 2 3" xfId="1930" xr:uid="{00000000-0005-0000-0000-00001B020000}"/>
    <cellStyle name="Comma [0] 5 3 2 2 3" xfId="893" xr:uid="{00000000-0005-0000-0000-00001C020000}"/>
    <cellStyle name="Comma [0] 5 3 2 2 3 2" xfId="2230" xr:uid="{00000000-0005-0000-0000-00001D020000}"/>
    <cellStyle name="Comma [0] 5 3 2 2 4" xfId="1089" xr:uid="{00000000-0005-0000-0000-00001E020000}"/>
    <cellStyle name="Comma [0] 5 3 2 2 4 2" xfId="2424" xr:uid="{00000000-0005-0000-0000-00001F020000}"/>
    <cellStyle name="Comma [0] 5 3 2 2 5" xfId="1619" xr:uid="{00000000-0005-0000-0000-000020020000}"/>
    <cellStyle name="Comma [0] 5 3 2 3" xfId="449" xr:uid="{00000000-0005-0000-0000-000021020000}"/>
    <cellStyle name="Comma [0] 5 3 2 3 2" xfId="1786" xr:uid="{00000000-0005-0000-0000-000022020000}"/>
    <cellStyle name="Comma [0] 5 3 2 4" xfId="743" xr:uid="{00000000-0005-0000-0000-000023020000}"/>
    <cellStyle name="Comma [0] 5 3 2 4 2" xfId="2080" xr:uid="{00000000-0005-0000-0000-000024020000}"/>
    <cellStyle name="Comma [0] 5 3 2 5" xfId="1473" xr:uid="{00000000-0005-0000-0000-000025020000}"/>
    <cellStyle name="Comma [0] 5 3 3" xfId="201" xr:uid="{00000000-0005-0000-0000-000026020000}"/>
    <cellStyle name="Comma [0] 5 3 3 2" xfId="521" xr:uid="{00000000-0005-0000-0000-000027020000}"/>
    <cellStyle name="Comma [0] 5 3 3 2 2" xfId="1233" xr:uid="{00000000-0005-0000-0000-000028020000}"/>
    <cellStyle name="Comma [0] 5 3 3 2 2 2" xfId="2567" xr:uid="{00000000-0005-0000-0000-000029020000}"/>
    <cellStyle name="Comma [0] 5 3 3 2 3" xfId="1858" xr:uid="{00000000-0005-0000-0000-00002A020000}"/>
    <cellStyle name="Comma [0] 5 3 3 3" xfId="821" xr:uid="{00000000-0005-0000-0000-00002B020000}"/>
    <cellStyle name="Comma [0] 5 3 3 3 2" xfId="2158" xr:uid="{00000000-0005-0000-0000-00002C020000}"/>
    <cellStyle name="Comma [0] 5 3 3 4" xfId="1039" xr:uid="{00000000-0005-0000-0000-00002D020000}"/>
    <cellStyle name="Comma [0] 5 3 3 4 2" xfId="2374" xr:uid="{00000000-0005-0000-0000-00002E020000}"/>
    <cellStyle name="Comma [0] 5 3 3 5" xfId="1547" xr:uid="{00000000-0005-0000-0000-00002F020000}"/>
    <cellStyle name="Comma [0] 5 3 4" xfId="377" xr:uid="{00000000-0005-0000-0000-000030020000}"/>
    <cellStyle name="Comma [0] 5 3 4 2" xfId="1714" xr:uid="{00000000-0005-0000-0000-000031020000}"/>
    <cellStyle name="Comma [0] 5 3 5" xfId="671" xr:uid="{00000000-0005-0000-0000-000032020000}"/>
    <cellStyle name="Comma [0] 5 3 5 2" xfId="2008" xr:uid="{00000000-0005-0000-0000-000033020000}"/>
    <cellStyle name="Comma [0] 5 3 6" xfId="1401" xr:uid="{00000000-0005-0000-0000-000034020000}"/>
    <cellStyle name="Comma [0] 5 4" xfId="89" xr:uid="{00000000-0005-0000-0000-000035020000}"/>
    <cellStyle name="Comma [0] 5 4 2" xfId="239" xr:uid="{00000000-0005-0000-0000-000036020000}"/>
    <cellStyle name="Comma [0] 5 4 2 2" xfId="559" xr:uid="{00000000-0005-0000-0000-000037020000}"/>
    <cellStyle name="Comma [0] 5 4 2 2 2" xfId="1261" xr:uid="{00000000-0005-0000-0000-000038020000}"/>
    <cellStyle name="Comma [0] 5 4 2 2 2 2" xfId="2595" xr:uid="{00000000-0005-0000-0000-000039020000}"/>
    <cellStyle name="Comma [0] 5 4 2 2 3" xfId="1896" xr:uid="{00000000-0005-0000-0000-00003A020000}"/>
    <cellStyle name="Comma [0] 5 4 2 3" xfId="859" xr:uid="{00000000-0005-0000-0000-00003B020000}"/>
    <cellStyle name="Comma [0] 5 4 2 3 2" xfId="2196" xr:uid="{00000000-0005-0000-0000-00003C020000}"/>
    <cellStyle name="Comma [0] 5 4 2 4" xfId="1067" xr:uid="{00000000-0005-0000-0000-00003D020000}"/>
    <cellStyle name="Comma [0] 5 4 2 4 2" xfId="2402" xr:uid="{00000000-0005-0000-0000-00003E020000}"/>
    <cellStyle name="Comma [0] 5 4 2 5" xfId="1585" xr:uid="{00000000-0005-0000-0000-00003F020000}"/>
    <cellStyle name="Comma [0] 5 4 3" xfId="415" xr:uid="{00000000-0005-0000-0000-000040020000}"/>
    <cellStyle name="Comma [0] 5 4 3 2" xfId="1752" xr:uid="{00000000-0005-0000-0000-000041020000}"/>
    <cellStyle name="Comma [0] 5 4 4" xfId="709" xr:uid="{00000000-0005-0000-0000-000042020000}"/>
    <cellStyle name="Comma [0] 5 4 4 2" xfId="2046" xr:uid="{00000000-0005-0000-0000-000043020000}"/>
    <cellStyle name="Comma [0] 5 4 5" xfId="1439" xr:uid="{00000000-0005-0000-0000-000044020000}"/>
    <cellStyle name="Comma [0] 5 5" xfId="163" xr:uid="{00000000-0005-0000-0000-000045020000}"/>
    <cellStyle name="Comma [0] 5 5 2" xfId="487" xr:uid="{00000000-0005-0000-0000-000046020000}"/>
    <cellStyle name="Comma [0] 5 5 2 2" xfId="1211" xr:uid="{00000000-0005-0000-0000-000047020000}"/>
    <cellStyle name="Comma [0] 5 5 2 2 2" xfId="2545" xr:uid="{00000000-0005-0000-0000-000048020000}"/>
    <cellStyle name="Comma [0] 5 5 2 3" xfId="1824" xr:uid="{00000000-0005-0000-0000-000049020000}"/>
    <cellStyle name="Comma [0] 5 5 3" xfId="783" xr:uid="{00000000-0005-0000-0000-00004A020000}"/>
    <cellStyle name="Comma [0] 5 5 3 2" xfId="2120" xr:uid="{00000000-0005-0000-0000-00004B020000}"/>
    <cellStyle name="Comma [0] 5 5 4" xfId="1014" xr:uid="{00000000-0005-0000-0000-00004C020000}"/>
    <cellStyle name="Comma [0] 5 5 4 2" xfId="2350" xr:uid="{00000000-0005-0000-0000-00004D020000}"/>
    <cellStyle name="Comma [0] 5 5 5" xfId="1511" xr:uid="{00000000-0005-0000-0000-00004E020000}"/>
    <cellStyle name="Comma [0] 5 6" xfId="341" xr:uid="{00000000-0005-0000-0000-00004F020000}"/>
    <cellStyle name="Comma [0] 5 6 2" xfId="1678" xr:uid="{00000000-0005-0000-0000-000050020000}"/>
    <cellStyle name="Comma [0] 5 7" xfId="635" xr:uid="{00000000-0005-0000-0000-000051020000}"/>
    <cellStyle name="Comma [0] 5 7 2" xfId="1972" xr:uid="{00000000-0005-0000-0000-000052020000}"/>
    <cellStyle name="Comma [0] 5 8" xfId="1365" xr:uid="{00000000-0005-0000-0000-000053020000}"/>
    <cellStyle name="Comma [0] 6" xfId="19" xr:uid="{00000000-0005-0000-0000-000054020000}"/>
    <cellStyle name="Comma [0] 6 2" xfId="26" xr:uid="{00000000-0005-0000-0000-000055020000}"/>
    <cellStyle name="Comma [0] 6 2 2" xfId="54" xr:uid="{00000000-0005-0000-0000-000056020000}"/>
    <cellStyle name="Comma [0] 6 2 2 2" xfId="126" xr:uid="{00000000-0005-0000-0000-000057020000}"/>
    <cellStyle name="Comma [0] 6 2 2 2 2" xfId="276" xr:uid="{00000000-0005-0000-0000-000058020000}"/>
    <cellStyle name="Comma [0] 6 2 2 2 2 2" xfId="596" xr:uid="{00000000-0005-0000-0000-000059020000}"/>
    <cellStyle name="Comma [0] 6 2 2 2 2 2 2" xfId="1286" xr:uid="{00000000-0005-0000-0000-00005A020000}"/>
    <cellStyle name="Comma [0] 6 2 2 2 2 2 2 2" xfId="2620" xr:uid="{00000000-0005-0000-0000-00005B020000}"/>
    <cellStyle name="Comma [0] 6 2 2 2 2 2 3" xfId="1933" xr:uid="{00000000-0005-0000-0000-00005C020000}"/>
    <cellStyle name="Comma [0] 6 2 2 2 2 3" xfId="896" xr:uid="{00000000-0005-0000-0000-00005D020000}"/>
    <cellStyle name="Comma [0] 6 2 2 2 2 3 2" xfId="2233" xr:uid="{00000000-0005-0000-0000-00005E020000}"/>
    <cellStyle name="Comma [0] 6 2 2 2 2 4" xfId="1092" xr:uid="{00000000-0005-0000-0000-00005F020000}"/>
    <cellStyle name="Comma [0] 6 2 2 2 2 4 2" xfId="2427" xr:uid="{00000000-0005-0000-0000-000060020000}"/>
    <cellStyle name="Comma [0] 6 2 2 2 2 5" xfId="1622" xr:uid="{00000000-0005-0000-0000-000061020000}"/>
    <cellStyle name="Comma [0] 6 2 2 2 3" xfId="452" xr:uid="{00000000-0005-0000-0000-000062020000}"/>
    <cellStyle name="Comma [0] 6 2 2 2 3 2" xfId="1789" xr:uid="{00000000-0005-0000-0000-000063020000}"/>
    <cellStyle name="Comma [0] 6 2 2 2 4" xfId="746" xr:uid="{00000000-0005-0000-0000-000064020000}"/>
    <cellStyle name="Comma [0] 6 2 2 2 4 2" xfId="2083" xr:uid="{00000000-0005-0000-0000-000065020000}"/>
    <cellStyle name="Comma [0] 6 2 2 2 5" xfId="1476" xr:uid="{00000000-0005-0000-0000-000066020000}"/>
    <cellStyle name="Comma [0] 6 2 2 3" xfId="204" xr:uid="{00000000-0005-0000-0000-000067020000}"/>
    <cellStyle name="Comma [0] 6 2 2 3 2" xfId="524" xr:uid="{00000000-0005-0000-0000-000068020000}"/>
    <cellStyle name="Comma [0] 6 2 2 3 2 2" xfId="1236" xr:uid="{00000000-0005-0000-0000-000069020000}"/>
    <cellStyle name="Comma [0] 6 2 2 3 2 2 2" xfId="2570" xr:uid="{00000000-0005-0000-0000-00006A020000}"/>
    <cellStyle name="Comma [0] 6 2 2 3 2 3" xfId="1861" xr:uid="{00000000-0005-0000-0000-00006B020000}"/>
    <cellStyle name="Comma [0] 6 2 2 3 3" xfId="824" xr:uid="{00000000-0005-0000-0000-00006C020000}"/>
    <cellStyle name="Comma [0] 6 2 2 3 3 2" xfId="2161" xr:uid="{00000000-0005-0000-0000-00006D020000}"/>
    <cellStyle name="Comma [0] 6 2 2 3 4" xfId="1042" xr:uid="{00000000-0005-0000-0000-00006E020000}"/>
    <cellStyle name="Comma [0] 6 2 2 3 4 2" xfId="2377" xr:uid="{00000000-0005-0000-0000-00006F020000}"/>
    <cellStyle name="Comma [0] 6 2 2 3 5" xfId="1550" xr:uid="{00000000-0005-0000-0000-000070020000}"/>
    <cellStyle name="Comma [0] 6 2 2 4" xfId="380" xr:uid="{00000000-0005-0000-0000-000071020000}"/>
    <cellStyle name="Comma [0] 6 2 2 4 2" xfId="1717" xr:uid="{00000000-0005-0000-0000-000072020000}"/>
    <cellStyle name="Comma [0] 6 2 2 5" xfId="674" xr:uid="{00000000-0005-0000-0000-000073020000}"/>
    <cellStyle name="Comma [0] 6 2 2 5 2" xfId="2011" xr:uid="{00000000-0005-0000-0000-000074020000}"/>
    <cellStyle name="Comma [0] 6 2 2 6" xfId="1404" xr:uid="{00000000-0005-0000-0000-000075020000}"/>
    <cellStyle name="Comma [0] 6 2 3" xfId="99" xr:uid="{00000000-0005-0000-0000-000076020000}"/>
    <cellStyle name="Comma [0] 6 2 3 2" xfId="249" xr:uid="{00000000-0005-0000-0000-000077020000}"/>
    <cellStyle name="Comma [0] 6 2 3 2 2" xfId="569" xr:uid="{00000000-0005-0000-0000-000078020000}"/>
    <cellStyle name="Comma [0] 6 2 3 2 2 2" xfId="1270" xr:uid="{00000000-0005-0000-0000-000079020000}"/>
    <cellStyle name="Comma [0] 6 2 3 2 2 2 2" xfId="2604" xr:uid="{00000000-0005-0000-0000-00007A020000}"/>
    <cellStyle name="Comma [0] 6 2 3 2 2 3" xfId="1906" xr:uid="{00000000-0005-0000-0000-00007B020000}"/>
    <cellStyle name="Comma [0] 6 2 3 2 3" xfId="869" xr:uid="{00000000-0005-0000-0000-00007C020000}"/>
    <cellStyle name="Comma [0] 6 2 3 2 3 2" xfId="2206" xr:uid="{00000000-0005-0000-0000-00007D020000}"/>
    <cellStyle name="Comma [0] 6 2 3 2 4" xfId="1076" xr:uid="{00000000-0005-0000-0000-00007E020000}"/>
    <cellStyle name="Comma [0] 6 2 3 2 4 2" xfId="2411" xr:uid="{00000000-0005-0000-0000-00007F020000}"/>
    <cellStyle name="Comma [0] 6 2 3 2 5" xfId="1595" xr:uid="{00000000-0005-0000-0000-000080020000}"/>
    <cellStyle name="Comma [0] 6 2 3 3" xfId="425" xr:uid="{00000000-0005-0000-0000-000081020000}"/>
    <cellStyle name="Comma [0] 6 2 3 3 2" xfId="1762" xr:uid="{00000000-0005-0000-0000-000082020000}"/>
    <cellStyle name="Comma [0] 6 2 3 4" xfId="719" xr:uid="{00000000-0005-0000-0000-000083020000}"/>
    <cellStyle name="Comma [0] 6 2 3 4 2" xfId="2056" xr:uid="{00000000-0005-0000-0000-000084020000}"/>
    <cellStyle name="Comma [0] 6 2 3 5" xfId="1449" xr:uid="{00000000-0005-0000-0000-000085020000}"/>
    <cellStyle name="Comma [0] 6 2 4" xfId="176" xr:uid="{00000000-0005-0000-0000-000086020000}"/>
    <cellStyle name="Comma [0] 6 2 4 2" xfId="497" xr:uid="{00000000-0005-0000-0000-000087020000}"/>
    <cellStyle name="Comma [0] 6 2 4 2 2" xfId="1220" xr:uid="{00000000-0005-0000-0000-000088020000}"/>
    <cellStyle name="Comma [0] 6 2 4 2 2 2" xfId="2554" xr:uid="{00000000-0005-0000-0000-000089020000}"/>
    <cellStyle name="Comma [0] 6 2 4 2 3" xfId="1834" xr:uid="{00000000-0005-0000-0000-00008A020000}"/>
    <cellStyle name="Comma [0] 6 2 4 3" xfId="796" xr:uid="{00000000-0005-0000-0000-00008B020000}"/>
    <cellStyle name="Comma [0] 6 2 4 3 2" xfId="2133" xr:uid="{00000000-0005-0000-0000-00008C020000}"/>
    <cellStyle name="Comma [0] 6 2 4 4" xfId="1025" xr:uid="{00000000-0005-0000-0000-00008D020000}"/>
    <cellStyle name="Comma [0] 6 2 4 4 2" xfId="2361" xr:uid="{00000000-0005-0000-0000-00008E020000}"/>
    <cellStyle name="Comma [0] 6 2 4 5" xfId="1523" xr:uid="{00000000-0005-0000-0000-00008F020000}"/>
    <cellStyle name="Comma [0] 6 2 5" xfId="353" xr:uid="{00000000-0005-0000-0000-000090020000}"/>
    <cellStyle name="Comma [0] 6 2 5 2" xfId="1690" xr:uid="{00000000-0005-0000-0000-000091020000}"/>
    <cellStyle name="Comma [0] 6 2 6" xfId="647" xr:uid="{00000000-0005-0000-0000-000092020000}"/>
    <cellStyle name="Comma [0] 6 2 6 2" xfId="1984" xr:uid="{00000000-0005-0000-0000-000093020000}"/>
    <cellStyle name="Comma [0] 6 2 7" xfId="1377" xr:uid="{00000000-0005-0000-0000-000094020000}"/>
    <cellStyle name="Comma [0] 6 3" xfId="53" xr:uid="{00000000-0005-0000-0000-000095020000}"/>
    <cellStyle name="Comma [0] 6 3 2" xfId="125" xr:uid="{00000000-0005-0000-0000-000096020000}"/>
    <cellStyle name="Comma [0] 6 3 2 2" xfId="275" xr:uid="{00000000-0005-0000-0000-000097020000}"/>
    <cellStyle name="Comma [0] 6 3 2 2 2" xfId="595" xr:uid="{00000000-0005-0000-0000-000098020000}"/>
    <cellStyle name="Comma [0] 6 3 2 2 2 2" xfId="1285" xr:uid="{00000000-0005-0000-0000-000099020000}"/>
    <cellStyle name="Comma [0] 6 3 2 2 2 2 2" xfId="2619" xr:uid="{00000000-0005-0000-0000-00009A020000}"/>
    <cellStyle name="Comma [0] 6 3 2 2 2 3" xfId="1932" xr:uid="{00000000-0005-0000-0000-00009B020000}"/>
    <cellStyle name="Comma [0] 6 3 2 2 3" xfId="895" xr:uid="{00000000-0005-0000-0000-00009C020000}"/>
    <cellStyle name="Comma [0] 6 3 2 2 3 2" xfId="2232" xr:uid="{00000000-0005-0000-0000-00009D020000}"/>
    <cellStyle name="Comma [0] 6 3 2 2 4" xfId="1091" xr:uid="{00000000-0005-0000-0000-00009E020000}"/>
    <cellStyle name="Comma [0] 6 3 2 2 4 2" xfId="2426" xr:uid="{00000000-0005-0000-0000-00009F020000}"/>
    <cellStyle name="Comma [0] 6 3 2 2 5" xfId="1621" xr:uid="{00000000-0005-0000-0000-0000A0020000}"/>
    <cellStyle name="Comma [0] 6 3 2 3" xfId="451" xr:uid="{00000000-0005-0000-0000-0000A1020000}"/>
    <cellStyle name="Comma [0] 6 3 2 3 2" xfId="1788" xr:uid="{00000000-0005-0000-0000-0000A2020000}"/>
    <cellStyle name="Comma [0] 6 3 2 4" xfId="745" xr:uid="{00000000-0005-0000-0000-0000A3020000}"/>
    <cellStyle name="Comma [0] 6 3 2 4 2" xfId="2082" xr:uid="{00000000-0005-0000-0000-0000A4020000}"/>
    <cellStyle name="Comma [0] 6 3 2 5" xfId="1475" xr:uid="{00000000-0005-0000-0000-0000A5020000}"/>
    <cellStyle name="Comma [0] 6 3 3" xfId="203" xr:uid="{00000000-0005-0000-0000-0000A6020000}"/>
    <cellStyle name="Comma [0] 6 3 3 2" xfId="523" xr:uid="{00000000-0005-0000-0000-0000A7020000}"/>
    <cellStyle name="Comma [0] 6 3 3 2 2" xfId="1235" xr:uid="{00000000-0005-0000-0000-0000A8020000}"/>
    <cellStyle name="Comma [0] 6 3 3 2 2 2" xfId="2569" xr:uid="{00000000-0005-0000-0000-0000A9020000}"/>
    <cellStyle name="Comma [0] 6 3 3 2 3" xfId="1860" xr:uid="{00000000-0005-0000-0000-0000AA020000}"/>
    <cellStyle name="Comma [0] 6 3 3 3" xfId="823" xr:uid="{00000000-0005-0000-0000-0000AB020000}"/>
    <cellStyle name="Comma [0] 6 3 3 3 2" xfId="2160" xr:uid="{00000000-0005-0000-0000-0000AC020000}"/>
    <cellStyle name="Comma [0] 6 3 3 4" xfId="1041" xr:uid="{00000000-0005-0000-0000-0000AD020000}"/>
    <cellStyle name="Comma [0] 6 3 3 4 2" xfId="2376" xr:uid="{00000000-0005-0000-0000-0000AE020000}"/>
    <cellStyle name="Comma [0] 6 3 3 5" xfId="1549" xr:uid="{00000000-0005-0000-0000-0000AF020000}"/>
    <cellStyle name="Comma [0] 6 3 4" xfId="379" xr:uid="{00000000-0005-0000-0000-0000B0020000}"/>
    <cellStyle name="Comma [0] 6 3 4 2" xfId="1716" xr:uid="{00000000-0005-0000-0000-0000B1020000}"/>
    <cellStyle name="Comma [0] 6 3 5" xfId="673" xr:uid="{00000000-0005-0000-0000-0000B2020000}"/>
    <cellStyle name="Comma [0] 6 3 5 2" xfId="2010" xr:uid="{00000000-0005-0000-0000-0000B3020000}"/>
    <cellStyle name="Comma [0] 6 3 6" xfId="1403" xr:uid="{00000000-0005-0000-0000-0000B4020000}"/>
    <cellStyle name="Comma [0] 6 4" xfId="94" xr:uid="{00000000-0005-0000-0000-0000B5020000}"/>
    <cellStyle name="Comma [0] 6 4 2" xfId="244" xr:uid="{00000000-0005-0000-0000-0000B6020000}"/>
    <cellStyle name="Comma [0] 6 4 2 2" xfId="564" xr:uid="{00000000-0005-0000-0000-0000B7020000}"/>
    <cellStyle name="Comma [0] 6 4 2 2 2" xfId="1266" xr:uid="{00000000-0005-0000-0000-0000B8020000}"/>
    <cellStyle name="Comma [0] 6 4 2 2 2 2" xfId="2600" xr:uid="{00000000-0005-0000-0000-0000B9020000}"/>
    <cellStyle name="Comma [0] 6 4 2 2 3" xfId="1901" xr:uid="{00000000-0005-0000-0000-0000BA020000}"/>
    <cellStyle name="Comma [0] 6 4 2 3" xfId="864" xr:uid="{00000000-0005-0000-0000-0000BB020000}"/>
    <cellStyle name="Comma [0] 6 4 2 3 2" xfId="2201" xr:uid="{00000000-0005-0000-0000-0000BC020000}"/>
    <cellStyle name="Comma [0] 6 4 2 4" xfId="1072" xr:uid="{00000000-0005-0000-0000-0000BD020000}"/>
    <cellStyle name="Comma [0] 6 4 2 4 2" xfId="2407" xr:uid="{00000000-0005-0000-0000-0000BE020000}"/>
    <cellStyle name="Comma [0] 6 4 2 5" xfId="1590" xr:uid="{00000000-0005-0000-0000-0000BF020000}"/>
    <cellStyle name="Comma [0] 6 4 3" xfId="420" xr:uid="{00000000-0005-0000-0000-0000C0020000}"/>
    <cellStyle name="Comma [0] 6 4 3 2" xfId="1757" xr:uid="{00000000-0005-0000-0000-0000C1020000}"/>
    <cellStyle name="Comma [0] 6 4 4" xfId="714" xr:uid="{00000000-0005-0000-0000-0000C2020000}"/>
    <cellStyle name="Comma [0] 6 4 4 2" xfId="2051" xr:uid="{00000000-0005-0000-0000-0000C3020000}"/>
    <cellStyle name="Comma [0] 6 4 5" xfId="1444" xr:uid="{00000000-0005-0000-0000-0000C4020000}"/>
    <cellStyle name="Comma [0] 6 5" xfId="169" xr:uid="{00000000-0005-0000-0000-0000C5020000}"/>
    <cellStyle name="Comma [0] 6 5 2" xfId="492" xr:uid="{00000000-0005-0000-0000-0000C6020000}"/>
    <cellStyle name="Comma [0] 6 5 2 2" xfId="1216" xr:uid="{00000000-0005-0000-0000-0000C7020000}"/>
    <cellStyle name="Comma [0] 6 5 2 2 2" xfId="2550" xr:uid="{00000000-0005-0000-0000-0000C8020000}"/>
    <cellStyle name="Comma [0] 6 5 2 3" xfId="1829" xr:uid="{00000000-0005-0000-0000-0000C9020000}"/>
    <cellStyle name="Comma [0] 6 5 3" xfId="789" xr:uid="{00000000-0005-0000-0000-0000CA020000}"/>
    <cellStyle name="Comma [0] 6 5 3 2" xfId="2126" xr:uid="{00000000-0005-0000-0000-0000CB020000}"/>
    <cellStyle name="Comma [0] 6 5 4" xfId="1020" xr:uid="{00000000-0005-0000-0000-0000CC020000}"/>
    <cellStyle name="Comma [0] 6 5 4 2" xfId="2356" xr:uid="{00000000-0005-0000-0000-0000CD020000}"/>
    <cellStyle name="Comma [0] 6 5 5" xfId="1517" xr:uid="{00000000-0005-0000-0000-0000CE020000}"/>
    <cellStyle name="Comma [0] 6 6" xfId="347" xr:uid="{00000000-0005-0000-0000-0000CF020000}"/>
    <cellStyle name="Comma [0] 6 6 2" xfId="1684" xr:uid="{00000000-0005-0000-0000-0000D0020000}"/>
    <cellStyle name="Comma [0] 6 7" xfId="641" xr:uid="{00000000-0005-0000-0000-0000D1020000}"/>
    <cellStyle name="Comma [0] 6 7 2" xfId="1978" xr:uid="{00000000-0005-0000-0000-0000D2020000}"/>
    <cellStyle name="Comma [0] 6 8" xfId="1371" xr:uid="{00000000-0005-0000-0000-0000D3020000}"/>
    <cellStyle name="Comma [0] 7" xfId="154" xr:uid="{00000000-0005-0000-0000-0000D4020000}"/>
    <cellStyle name="Comma [0] 7 2" xfId="479" xr:uid="{00000000-0005-0000-0000-0000D5020000}"/>
    <cellStyle name="Comma [0] 7 2 2" xfId="1204" xr:uid="{00000000-0005-0000-0000-0000D6020000}"/>
    <cellStyle name="Comma [0] 7 2 2 2" xfId="2538" xr:uid="{00000000-0005-0000-0000-0000D7020000}"/>
    <cellStyle name="Comma [0] 7 2 3" xfId="1816" xr:uid="{00000000-0005-0000-0000-0000D8020000}"/>
    <cellStyle name="Comma [0] 7 3" xfId="774" xr:uid="{00000000-0005-0000-0000-0000D9020000}"/>
    <cellStyle name="Comma [0] 7 3 2" xfId="2111" xr:uid="{00000000-0005-0000-0000-0000DA020000}"/>
    <cellStyle name="Comma [0] 7 4" xfId="1006" xr:uid="{00000000-0005-0000-0000-0000DB020000}"/>
    <cellStyle name="Comma [0] 7 4 2" xfId="2343" xr:uid="{00000000-0005-0000-0000-0000DC020000}"/>
    <cellStyle name="Comma [0] 7 5" xfId="1503" xr:uid="{00000000-0005-0000-0000-0000DD020000}"/>
    <cellStyle name="Comma [0] 8" xfId="307" xr:uid="{00000000-0005-0000-0000-0000DE020000}"/>
    <cellStyle name="Comma [0] 8 2" xfId="314" xr:uid="{00000000-0005-0000-0000-0000DF020000}"/>
    <cellStyle name="Comma [0] 8 2 2" xfId="1117" xr:uid="{00000000-0005-0000-0000-0000E0020000}"/>
    <cellStyle name="Comma [0] 8 2 2 2" xfId="2451" xr:uid="{00000000-0005-0000-0000-0000E1020000}"/>
    <cellStyle name="Comma [0] 8 2 3" xfId="1657" xr:uid="{00000000-0005-0000-0000-0000E2020000}"/>
    <cellStyle name="Comma [0] 8 3" xfId="315" xr:uid="{00000000-0005-0000-0000-0000E3020000}"/>
    <cellStyle name="Comma [0] 8 3 2" xfId="1357" xr:uid="{00000000-0005-0000-0000-0000E4020000}"/>
    <cellStyle name="Comma [0] 8 3 2 2" xfId="2687" xr:uid="{00000000-0005-0000-0000-0000E5020000}"/>
    <cellStyle name="Comma [0] 8 4" xfId="321" xr:uid="{00000000-0005-0000-0000-0000E6020000}"/>
    <cellStyle name="Comma [0] 8 4 2" xfId="1120" xr:uid="{00000000-0005-0000-0000-0000E7020000}"/>
    <cellStyle name="Comma [0] 8 4 2 2" xfId="2454" xr:uid="{00000000-0005-0000-0000-0000E8020000}"/>
    <cellStyle name="Comma [0] 8 4 3" xfId="1661" xr:uid="{00000000-0005-0000-0000-0000E9020000}"/>
    <cellStyle name="Comma [0] 8 5" xfId="624" xr:uid="{00000000-0005-0000-0000-0000EA020000}"/>
    <cellStyle name="Comma [0] 8 5 2" xfId="1305" xr:uid="{00000000-0005-0000-0000-0000EB020000}"/>
    <cellStyle name="Comma [0] 8 5 2 2" xfId="2639" xr:uid="{00000000-0005-0000-0000-0000EC020000}"/>
    <cellStyle name="Comma [0] 8 5 3" xfId="1961" xr:uid="{00000000-0005-0000-0000-0000ED020000}"/>
    <cellStyle name="Comma [0] 8 6" xfId="926" xr:uid="{00000000-0005-0000-0000-0000EE020000}"/>
    <cellStyle name="Comma [0] 8 6 2" xfId="2263" xr:uid="{00000000-0005-0000-0000-0000EF020000}"/>
    <cellStyle name="Comma [0] 8 7" xfId="1113" xr:uid="{00000000-0005-0000-0000-0000F0020000}"/>
    <cellStyle name="Comma [0] 8 7 2" xfId="2447" xr:uid="{00000000-0005-0000-0000-0000F1020000}"/>
    <cellStyle name="Comma [0] 8 8" xfId="1651" xr:uid="{00000000-0005-0000-0000-0000F2020000}"/>
    <cellStyle name="Comma [0] 9" xfId="311" xr:uid="{00000000-0005-0000-0000-0000F3020000}"/>
    <cellStyle name="Comma [0] 9 2" xfId="1655" xr:uid="{00000000-0005-0000-0000-0000F4020000}"/>
    <cellStyle name="Comma 10" xfId="41" xr:uid="{00000000-0005-0000-0000-0000F5020000}"/>
    <cellStyle name="Comma 10 2" xfId="55" xr:uid="{00000000-0005-0000-0000-0000F6020000}"/>
    <cellStyle name="Comma 10 2 2" xfId="127" xr:uid="{00000000-0005-0000-0000-0000F7020000}"/>
    <cellStyle name="Comma 10 2 2 2" xfId="277" xr:uid="{00000000-0005-0000-0000-0000F8020000}"/>
    <cellStyle name="Comma 10 2 2 2 2" xfId="597" xr:uid="{00000000-0005-0000-0000-0000F9020000}"/>
    <cellStyle name="Comma 10 2 2 2 2 2" xfId="1934" xr:uid="{00000000-0005-0000-0000-0000FA020000}"/>
    <cellStyle name="Comma 10 2 2 2 3" xfId="897" xr:uid="{00000000-0005-0000-0000-0000FB020000}"/>
    <cellStyle name="Comma 10 2 2 2 3 2" xfId="2234" xr:uid="{00000000-0005-0000-0000-0000FC020000}"/>
    <cellStyle name="Comma 10 2 2 2 4" xfId="1623" xr:uid="{00000000-0005-0000-0000-0000FD020000}"/>
    <cellStyle name="Comma 10 2 2 3" xfId="453" xr:uid="{00000000-0005-0000-0000-0000FE020000}"/>
    <cellStyle name="Comma 10 2 2 3 2" xfId="1790" xr:uid="{00000000-0005-0000-0000-0000FF020000}"/>
    <cellStyle name="Comma 10 2 2 4" xfId="747" xr:uid="{00000000-0005-0000-0000-000000030000}"/>
    <cellStyle name="Comma 10 2 2 4 2" xfId="2084" xr:uid="{00000000-0005-0000-0000-000001030000}"/>
    <cellStyle name="Comma 10 2 2 5" xfId="1477" xr:uid="{00000000-0005-0000-0000-000002030000}"/>
    <cellStyle name="Comma 10 2 3" xfId="205" xr:uid="{00000000-0005-0000-0000-000003030000}"/>
    <cellStyle name="Comma 10 2 3 2" xfId="525" xr:uid="{00000000-0005-0000-0000-000004030000}"/>
    <cellStyle name="Comma 10 2 3 2 2" xfId="1862" xr:uid="{00000000-0005-0000-0000-000005030000}"/>
    <cellStyle name="Comma 10 2 3 3" xfId="825" xr:uid="{00000000-0005-0000-0000-000006030000}"/>
    <cellStyle name="Comma 10 2 3 3 2" xfId="2162" xr:uid="{00000000-0005-0000-0000-000007030000}"/>
    <cellStyle name="Comma 10 2 3 4" xfId="1551" xr:uid="{00000000-0005-0000-0000-000008030000}"/>
    <cellStyle name="Comma 10 2 4" xfId="381" xr:uid="{00000000-0005-0000-0000-000009030000}"/>
    <cellStyle name="Comma 10 2 4 2" xfId="1718" xr:uid="{00000000-0005-0000-0000-00000A030000}"/>
    <cellStyle name="Comma 10 2 5" xfId="675" xr:uid="{00000000-0005-0000-0000-00000B030000}"/>
    <cellStyle name="Comma 10 2 5 2" xfId="2012" xr:uid="{00000000-0005-0000-0000-00000C030000}"/>
    <cellStyle name="Comma 10 2 6" xfId="1405" xr:uid="{00000000-0005-0000-0000-00000D030000}"/>
    <cellStyle name="Comma 10 3" xfId="114" xr:uid="{00000000-0005-0000-0000-00000E030000}"/>
    <cellStyle name="Comma 10 3 2" xfId="264" xr:uid="{00000000-0005-0000-0000-00000F030000}"/>
    <cellStyle name="Comma 10 3 2 2" xfId="584" xr:uid="{00000000-0005-0000-0000-000010030000}"/>
    <cellStyle name="Comma 10 3 2 2 2" xfId="1921" xr:uid="{00000000-0005-0000-0000-000011030000}"/>
    <cellStyle name="Comma 10 3 2 3" xfId="884" xr:uid="{00000000-0005-0000-0000-000012030000}"/>
    <cellStyle name="Comma 10 3 2 3 2" xfId="2221" xr:uid="{00000000-0005-0000-0000-000013030000}"/>
    <cellStyle name="Comma 10 3 2 4" xfId="1610" xr:uid="{00000000-0005-0000-0000-000014030000}"/>
    <cellStyle name="Comma 10 3 3" xfId="440" xr:uid="{00000000-0005-0000-0000-000015030000}"/>
    <cellStyle name="Comma 10 3 3 2" xfId="1777" xr:uid="{00000000-0005-0000-0000-000016030000}"/>
    <cellStyle name="Comma 10 3 4" xfId="734" xr:uid="{00000000-0005-0000-0000-000017030000}"/>
    <cellStyle name="Comma 10 3 4 2" xfId="2071" xr:uid="{00000000-0005-0000-0000-000018030000}"/>
    <cellStyle name="Comma 10 3 5" xfId="1464" xr:uid="{00000000-0005-0000-0000-000019030000}"/>
    <cellStyle name="Comma 10 4" xfId="191" xr:uid="{00000000-0005-0000-0000-00001A030000}"/>
    <cellStyle name="Comma 10 4 2" xfId="512" xr:uid="{00000000-0005-0000-0000-00001B030000}"/>
    <cellStyle name="Comma 10 4 2 2" xfId="1849" xr:uid="{00000000-0005-0000-0000-00001C030000}"/>
    <cellStyle name="Comma 10 4 3" xfId="811" xr:uid="{00000000-0005-0000-0000-00001D030000}"/>
    <cellStyle name="Comma 10 4 3 2" xfId="2148" xr:uid="{00000000-0005-0000-0000-00001E030000}"/>
    <cellStyle name="Comma 10 4 4" xfId="1538" xr:uid="{00000000-0005-0000-0000-00001F030000}"/>
    <cellStyle name="Comma 10 5" xfId="368" xr:uid="{00000000-0005-0000-0000-000020030000}"/>
    <cellStyle name="Comma 10 5 2" xfId="1705" xr:uid="{00000000-0005-0000-0000-000021030000}"/>
    <cellStyle name="Comma 10 6" xfId="662" xr:uid="{00000000-0005-0000-0000-000022030000}"/>
    <cellStyle name="Comma 10 6 2" xfId="1999" xr:uid="{00000000-0005-0000-0000-000023030000}"/>
    <cellStyle name="Comma 10 7" xfId="1347" xr:uid="{00000000-0005-0000-0000-000024030000}"/>
    <cellStyle name="Comma 10 7 2" xfId="2679" xr:uid="{00000000-0005-0000-0000-000025030000}"/>
    <cellStyle name="Comma 10 8" xfId="1392" xr:uid="{00000000-0005-0000-0000-000026030000}"/>
    <cellStyle name="Comma 11" xfId="42" xr:uid="{00000000-0005-0000-0000-000027030000}"/>
    <cellStyle name="Comma 11 2" xfId="56" xr:uid="{00000000-0005-0000-0000-000028030000}"/>
    <cellStyle name="Comma 11 2 2" xfId="128" xr:uid="{00000000-0005-0000-0000-000029030000}"/>
    <cellStyle name="Comma 11 2 2 2" xfId="278" xr:uid="{00000000-0005-0000-0000-00002A030000}"/>
    <cellStyle name="Comma 11 2 2 2 2" xfId="598" xr:uid="{00000000-0005-0000-0000-00002B030000}"/>
    <cellStyle name="Comma 11 2 2 2 2 2" xfId="1935" xr:uid="{00000000-0005-0000-0000-00002C030000}"/>
    <cellStyle name="Comma 11 2 2 2 3" xfId="898" xr:uid="{00000000-0005-0000-0000-00002D030000}"/>
    <cellStyle name="Comma 11 2 2 2 3 2" xfId="2235" xr:uid="{00000000-0005-0000-0000-00002E030000}"/>
    <cellStyle name="Comma 11 2 2 2 4" xfId="1624" xr:uid="{00000000-0005-0000-0000-00002F030000}"/>
    <cellStyle name="Comma 11 2 2 3" xfId="454" xr:uid="{00000000-0005-0000-0000-000030030000}"/>
    <cellStyle name="Comma 11 2 2 3 2" xfId="1791" xr:uid="{00000000-0005-0000-0000-000031030000}"/>
    <cellStyle name="Comma 11 2 2 4" xfId="748" xr:uid="{00000000-0005-0000-0000-000032030000}"/>
    <cellStyle name="Comma 11 2 2 4 2" xfId="2085" xr:uid="{00000000-0005-0000-0000-000033030000}"/>
    <cellStyle name="Comma 11 2 2 5" xfId="1478" xr:uid="{00000000-0005-0000-0000-000034030000}"/>
    <cellStyle name="Comma 11 2 3" xfId="206" xr:uid="{00000000-0005-0000-0000-000035030000}"/>
    <cellStyle name="Comma 11 2 3 2" xfId="526" xr:uid="{00000000-0005-0000-0000-000036030000}"/>
    <cellStyle name="Comma 11 2 3 2 2" xfId="1863" xr:uid="{00000000-0005-0000-0000-000037030000}"/>
    <cellStyle name="Comma 11 2 3 3" xfId="826" xr:uid="{00000000-0005-0000-0000-000038030000}"/>
    <cellStyle name="Comma 11 2 3 3 2" xfId="2163" xr:uid="{00000000-0005-0000-0000-000039030000}"/>
    <cellStyle name="Comma 11 2 3 4" xfId="1552" xr:uid="{00000000-0005-0000-0000-00003A030000}"/>
    <cellStyle name="Comma 11 2 4" xfId="382" xr:uid="{00000000-0005-0000-0000-00003B030000}"/>
    <cellStyle name="Comma 11 2 4 2" xfId="1719" xr:uid="{00000000-0005-0000-0000-00003C030000}"/>
    <cellStyle name="Comma 11 2 5" xfId="676" xr:uid="{00000000-0005-0000-0000-00003D030000}"/>
    <cellStyle name="Comma 11 2 5 2" xfId="2013" xr:uid="{00000000-0005-0000-0000-00003E030000}"/>
    <cellStyle name="Comma 11 2 6" xfId="1406" xr:uid="{00000000-0005-0000-0000-00003F030000}"/>
    <cellStyle name="Comma 11 3" xfId="115" xr:uid="{00000000-0005-0000-0000-000040030000}"/>
    <cellStyle name="Comma 11 3 2" xfId="265" xr:uid="{00000000-0005-0000-0000-000041030000}"/>
    <cellStyle name="Comma 11 3 2 2" xfId="585" xr:uid="{00000000-0005-0000-0000-000042030000}"/>
    <cellStyle name="Comma 11 3 2 2 2" xfId="1922" xr:uid="{00000000-0005-0000-0000-000043030000}"/>
    <cellStyle name="Comma 11 3 2 3" xfId="885" xr:uid="{00000000-0005-0000-0000-000044030000}"/>
    <cellStyle name="Comma 11 3 2 3 2" xfId="2222" xr:uid="{00000000-0005-0000-0000-000045030000}"/>
    <cellStyle name="Comma 11 3 2 4" xfId="1611" xr:uid="{00000000-0005-0000-0000-000046030000}"/>
    <cellStyle name="Comma 11 3 3" xfId="441" xr:uid="{00000000-0005-0000-0000-000047030000}"/>
    <cellStyle name="Comma 11 3 3 2" xfId="1778" xr:uid="{00000000-0005-0000-0000-000048030000}"/>
    <cellStyle name="Comma 11 3 4" xfId="735" xr:uid="{00000000-0005-0000-0000-000049030000}"/>
    <cellStyle name="Comma 11 3 4 2" xfId="2072" xr:uid="{00000000-0005-0000-0000-00004A030000}"/>
    <cellStyle name="Comma 11 3 5" xfId="1465" xr:uid="{00000000-0005-0000-0000-00004B030000}"/>
    <cellStyle name="Comma 11 4" xfId="192" xr:uid="{00000000-0005-0000-0000-00004C030000}"/>
    <cellStyle name="Comma 11 4 2" xfId="513" xr:uid="{00000000-0005-0000-0000-00004D030000}"/>
    <cellStyle name="Comma 11 4 2 2" xfId="1850" xr:uid="{00000000-0005-0000-0000-00004E030000}"/>
    <cellStyle name="Comma 11 4 3" xfId="812" xr:uid="{00000000-0005-0000-0000-00004F030000}"/>
    <cellStyle name="Comma 11 4 3 2" xfId="2149" xr:uid="{00000000-0005-0000-0000-000050030000}"/>
    <cellStyle name="Comma 11 4 4" xfId="1539" xr:uid="{00000000-0005-0000-0000-000051030000}"/>
    <cellStyle name="Comma 11 5" xfId="369" xr:uid="{00000000-0005-0000-0000-000052030000}"/>
    <cellStyle name="Comma 11 5 2" xfId="1706" xr:uid="{00000000-0005-0000-0000-000053030000}"/>
    <cellStyle name="Comma 11 6" xfId="663" xr:uid="{00000000-0005-0000-0000-000054030000}"/>
    <cellStyle name="Comma 11 6 2" xfId="2000" xr:uid="{00000000-0005-0000-0000-000055030000}"/>
    <cellStyle name="Comma 11 7" xfId="1393" xr:uid="{00000000-0005-0000-0000-000056030000}"/>
    <cellStyle name="Comma 12" xfId="43" xr:uid="{00000000-0005-0000-0000-000057030000}"/>
    <cellStyle name="Comma 12 2" xfId="57" xr:uid="{00000000-0005-0000-0000-000058030000}"/>
    <cellStyle name="Comma 12 2 2" xfId="129" xr:uid="{00000000-0005-0000-0000-000059030000}"/>
    <cellStyle name="Comma 12 2 2 2" xfId="279" xr:uid="{00000000-0005-0000-0000-00005A030000}"/>
    <cellStyle name="Comma 12 2 2 2 2" xfId="599" xr:uid="{00000000-0005-0000-0000-00005B030000}"/>
    <cellStyle name="Comma 12 2 2 2 2 2" xfId="1936" xr:uid="{00000000-0005-0000-0000-00005C030000}"/>
    <cellStyle name="Comma 12 2 2 2 3" xfId="899" xr:uid="{00000000-0005-0000-0000-00005D030000}"/>
    <cellStyle name="Comma 12 2 2 2 3 2" xfId="2236" xr:uid="{00000000-0005-0000-0000-00005E030000}"/>
    <cellStyle name="Comma 12 2 2 2 4" xfId="1625" xr:uid="{00000000-0005-0000-0000-00005F030000}"/>
    <cellStyle name="Comma 12 2 2 3" xfId="455" xr:uid="{00000000-0005-0000-0000-000060030000}"/>
    <cellStyle name="Comma 12 2 2 3 2" xfId="1792" xr:uid="{00000000-0005-0000-0000-000061030000}"/>
    <cellStyle name="Comma 12 2 2 4" xfId="749" xr:uid="{00000000-0005-0000-0000-000062030000}"/>
    <cellStyle name="Comma 12 2 2 4 2" xfId="2086" xr:uid="{00000000-0005-0000-0000-000063030000}"/>
    <cellStyle name="Comma 12 2 2 5" xfId="1479" xr:uid="{00000000-0005-0000-0000-000064030000}"/>
    <cellStyle name="Comma 12 2 3" xfId="207" xr:uid="{00000000-0005-0000-0000-000065030000}"/>
    <cellStyle name="Comma 12 2 3 2" xfId="527" xr:uid="{00000000-0005-0000-0000-000066030000}"/>
    <cellStyle name="Comma 12 2 3 2 2" xfId="1864" xr:uid="{00000000-0005-0000-0000-000067030000}"/>
    <cellStyle name="Comma 12 2 3 3" xfId="827" xr:uid="{00000000-0005-0000-0000-000068030000}"/>
    <cellStyle name="Comma 12 2 3 3 2" xfId="2164" xr:uid="{00000000-0005-0000-0000-000069030000}"/>
    <cellStyle name="Comma 12 2 3 4" xfId="1553" xr:uid="{00000000-0005-0000-0000-00006A030000}"/>
    <cellStyle name="Comma 12 2 4" xfId="383" xr:uid="{00000000-0005-0000-0000-00006B030000}"/>
    <cellStyle name="Comma 12 2 4 2" xfId="1720" xr:uid="{00000000-0005-0000-0000-00006C030000}"/>
    <cellStyle name="Comma 12 2 5" xfId="677" xr:uid="{00000000-0005-0000-0000-00006D030000}"/>
    <cellStyle name="Comma 12 2 5 2" xfId="2014" xr:uid="{00000000-0005-0000-0000-00006E030000}"/>
    <cellStyle name="Comma 12 2 6" xfId="1407" xr:uid="{00000000-0005-0000-0000-00006F030000}"/>
    <cellStyle name="Comma 12 3" xfId="116" xr:uid="{00000000-0005-0000-0000-000070030000}"/>
    <cellStyle name="Comma 12 3 2" xfId="266" xr:uid="{00000000-0005-0000-0000-000071030000}"/>
    <cellStyle name="Comma 12 3 2 2" xfId="586" xr:uid="{00000000-0005-0000-0000-000072030000}"/>
    <cellStyle name="Comma 12 3 2 2 2" xfId="1923" xr:uid="{00000000-0005-0000-0000-000073030000}"/>
    <cellStyle name="Comma 12 3 2 3" xfId="886" xr:uid="{00000000-0005-0000-0000-000074030000}"/>
    <cellStyle name="Comma 12 3 2 3 2" xfId="2223" xr:uid="{00000000-0005-0000-0000-000075030000}"/>
    <cellStyle name="Comma 12 3 2 4" xfId="1612" xr:uid="{00000000-0005-0000-0000-000076030000}"/>
    <cellStyle name="Comma 12 3 3" xfId="442" xr:uid="{00000000-0005-0000-0000-000077030000}"/>
    <cellStyle name="Comma 12 3 3 2" xfId="1779" xr:uid="{00000000-0005-0000-0000-000078030000}"/>
    <cellStyle name="Comma 12 3 4" xfId="736" xr:uid="{00000000-0005-0000-0000-000079030000}"/>
    <cellStyle name="Comma 12 3 4 2" xfId="2073" xr:uid="{00000000-0005-0000-0000-00007A030000}"/>
    <cellStyle name="Comma 12 3 5" xfId="1466" xr:uid="{00000000-0005-0000-0000-00007B030000}"/>
    <cellStyle name="Comma 12 4" xfId="193" xr:uid="{00000000-0005-0000-0000-00007C030000}"/>
    <cellStyle name="Comma 12 4 2" xfId="514" xr:uid="{00000000-0005-0000-0000-00007D030000}"/>
    <cellStyle name="Comma 12 4 2 2" xfId="1851" xr:uid="{00000000-0005-0000-0000-00007E030000}"/>
    <cellStyle name="Comma 12 4 3" xfId="813" xr:uid="{00000000-0005-0000-0000-00007F030000}"/>
    <cellStyle name="Comma 12 4 3 2" xfId="2150" xr:uid="{00000000-0005-0000-0000-000080030000}"/>
    <cellStyle name="Comma 12 4 4" xfId="1540" xr:uid="{00000000-0005-0000-0000-000081030000}"/>
    <cellStyle name="Comma 12 5" xfId="370" xr:uid="{00000000-0005-0000-0000-000082030000}"/>
    <cellStyle name="Comma 12 5 2" xfId="1707" xr:uid="{00000000-0005-0000-0000-000083030000}"/>
    <cellStyle name="Comma 12 6" xfId="664" xr:uid="{00000000-0005-0000-0000-000084030000}"/>
    <cellStyle name="Comma 12 6 2" xfId="2001" xr:uid="{00000000-0005-0000-0000-000085030000}"/>
    <cellStyle name="Comma 12 7" xfId="1394" xr:uid="{00000000-0005-0000-0000-000086030000}"/>
    <cellStyle name="Comma 13" xfId="82" xr:uid="{00000000-0005-0000-0000-000087030000}"/>
    <cellStyle name="Comma 13 2" xfId="232" xr:uid="{00000000-0005-0000-0000-000088030000}"/>
    <cellStyle name="Comma 13 2 2" xfId="552" xr:uid="{00000000-0005-0000-0000-000089030000}"/>
    <cellStyle name="Comma 13 2 2 2" xfId="1255" xr:uid="{00000000-0005-0000-0000-00008A030000}"/>
    <cellStyle name="Comma 13 2 2 2 2" xfId="2589" xr:uid="{00000000-0005-0000-0000-00008B030000}"/>
    <cellStyle name="Comma 13 2 2 3" xfId="1889" xr:uid="{00000000-0005-0000-0000-00008C030000}"/>
    <cellStyle name="Comma 13 2 3" xfId="852" xr:uid="{00000000-0005-0000-0000-00008D030000}"/>
    <cellStyle name="Comma 13 2 3 2" xfId="2189" xr:uid="{00000000-0005-0000-0000-00008E030000}"/>
    <cellStyle name="Comma 13 2 4" xfId="1061" xr:uid="{00000000-0005-0000-0000-00008F030000}"/>
    <cellStyle name="Comma 13 2 4 2" xfId="2396" xr:uid="{00000000-0005-0000-0000-000090030000}"/>
    <cellStyle name="Comma 13 2 5" xfId="1578" xr:uid="{00000000-0005-0000-0000-000091030000}"/>
    <cellStyle name="Comma 13 3" xfId="408" xr:uid="{00000000-0005-0000-0000-000092030000}"/>
    <cellStyle name="Comma 13 3 2" xfId="1745" xr:uid="{00000000-0005-0000-0000-000093030000}"/>
    <cellStyle name="Comma 13 4" xfId="702" xr:uid="{00000000-0005-0000-0000-000094030000}"/>
    <cellStyle name="Comma 13 4 2" xfId="2039" xr:uid="{00000000-0005-0000-0000-000095030000}"/>
    <cellStyle name="Comma 13 5" xfId="1432" xr:uid="{00000000-0005-0000-0000-000096030000}"/>
    <cellStyle name="Comma 14" xfId="80" xr:uid="{00000000-0005-0000-0000-000097030000}"/>
    <cellStyle name="Comma 14 2" xfId="230" xr:uid="{00000000-0005-0000-0000-000098030000}"/>
    <cellStyle name="Comma 14 2 2" xfId="550" xr:uid="{00000000-0005-0000-0000-000099030000}"/>
    <cellStyle name="Comma 14 2 2 2" xfId="1253" xr:uid="{00000000-0005-0000-0000-00009A030000}"/>
    <cellStyle name="Comma 14 2 2 2 2" xfId="2587" xr:uid="{00000000-0005-0000-0000-00009B030000}"/>
    <cellStyle name="Comma 14 2 2 3" xfId="1887" xr:uid="{00000000-0005-0000-0000-00009C030000}"/>
    <cellStyle name="Comma 14 2 3" xfId="850" xr:uid="{00000000-0005-0000-0000-00009D030000}"/>
    <cellStyle name="Comma 14 2 3 2" xfId="2187" xr:uid="{00000000-0005-0000-0000-00009E030000}"/>
    <cellStyle name="Comma 14 2 4" xfId="1059" xr:uid="{00000000-0005-0000-0000-00009F030000}"/>
    <cellStyle name="Comma 14 2 4 2" xfId="2394" xr:uid="{00000000-0005-0000-0000-0000A0030000}"/>
    <cellStyle name="Comma 14 2 5" xfId="1576" xr:uid="{00000000-0005-0000-0000-0000A1030000}"/>
    <cellStyle name="Comma 14 3" xfId="406" xr:uid="{00000000-0005-0000-0000-0000A2030000}"/>
    <cellStyle name="Comma 14 3 2" xfId="1743" xr:uid="{00000000-0005-0000-0000-0000A3030000}"/>
    <cellStyle name="Comma 14 4" xfId="700" xr:uid="{00000000-0005-0000-0000-0000A4030000}"/>
    <cellStyle name="Comma 14 4 2" xfId="2037" xr:uid="{00000000-0005-0000-0000-0000A5030000}"/>
    <cellStyle name="Comma 14 5" xfId="1430" xr:uid="{00000000-0005-0000-0000-0000A6030000}"/>
    <cellStyle name="Comma 15" xfId="155" xr:uid="{00000000-0005-0000-0000-0000A7030000}"/>
    <cellStyle name="Comma 15 2" xfId="480" xr:uid="{00000000-0005-0000-0000-0000A8030000}"/>
    <cellStyle name="Comma 15 2 2" xfId="1205" xr:uid="{00000000-0005-0000-0000-0000A9030000}"/>
    <cellStyle name="Comma 15 2 2 2" xfId="2539" xr:uid="{00000000-0005-0000-0000-0000AA030000}"/>
    <cellStyle name="Comma 15 2 3" xfId="1817" xr:uid="{00000000-0005-0000-0000-0000AB030000}"/>
    <cellStyle name="Comma 15 3" xfId="775" xr:uid="{00000000-0005-0000-0000-0000AC030000}"/>
    <cellStyle name="Comma 15 3 2" xfId="2112" xr:uid="{00000000-0005-0000-0000-0000AD030000}"/>
    <cellStyle name="Comma 15 4" xfId="1007" xr:uid="{00000000-0005-0000-0000-0000AE030000}"/>
    <cellStyle name="Comma 15 4 2" xfId="2344" xr:uid="{00000000-0005-0000-0000-0000AF030000}"/>
    <cellStyle name="Comma 15 5" xfId="1504" xr:uid="{00000000-0005-0000-0000-0000B0030000}"/>
    <cellStyle name="Comma 16" xfId="319" xr:uid="{00000000-0005-0000-0000-0000B1030000}"/>
    <cellStyle name="Comma 16 2" xfId="928" xr:uid="{00000000-0005-0000-0000-0000B2030000}"/>
    <cellStyle name="Comma 16 2 2" xfId="2265" xr:uid="{00000000-0005-0000-0000-0000B3030000}"/>
    <cellStyle name="Comma 17" xfId="330" xr:uid="{00000000-0005-0000-0000-0000B4030000}"/>
    <cellStyle name="Comma 17 2" xfId="1127" xr:uid="{00000000-0005-0000-0000-0000B5030000}"/>
    <cellStyle name="Comma 17 2 2" xfId="2461" xr:uid="{00000000-0005-0000-0000-0000B6030000}"/>
    <cellStyle name="Comma 17 3" xfId="1668" xr:uid="{00000000-0005-0000-0000-0000B7030000}"/>
    <cellStyle name="Comma 2" xfId="11" xr:uid="{00000000-0005-0000-0000-0000B8030000}"/>
    <cellStyle name="Comma 2 10" xfId="1363" xr:uid="{00000000-0005-0000-0000-0000B9030000}"/>
    <cellStyle name="Comma 2 2" xfId="27" xr:uid="{00000000-0005-0000-0000-0000BA030000}"/>
    <cellStyle name="Comma 2 2 2" xfId="59" xr:uid="{00000000-0005-0000-0000-0000BB030000}"/>
    <cellStyle name="Comma 2 2 2 2" xfId="131" xr:uid="{00000000-0005-0000-0000-0000BC030000}"/>
    <cellStyle name="Comma 2 2 2 2 2" xfId="281" xr:uid="{00000000-0005-0000-0000-0000BD030000}"/>
    <cellStyle name="Comma 2 2 2 2 2 2" xfId="601" xr:uid="{00000000-0005-0000-0000-0000BE030000}"/>
    <cellStyle name="Comma 2 2 2 2 2 2 2" xfId="1288" xr:uid="{00000000-0005-0000-0000-0000BF030000}"/>
    <cellStyle name="Comma 2 2 2 2 2 2 2 2" xfId="2622" xr:uid="{00000000-0005-0000-0000-0000C0030000}"/>
    <cellStyle name="Comma 2 2 2 2 2 2 3" xfId="1938" xr:uid="{00000000-0005-0000-0000-0000C1030000}"/>
    <cellStyle name="Comma 2 2 2 2 2 3" xfId="901" xr:uid="{00000000-0005-0000-0000-0000C2030000}"/>
    <cellStyle name="Comma 2 2 2 2 2 3 2" xfId="2238" xr:uid="{00000000-0005-0000-0000-0000C3030000}"/>
    <cellStyle name="Comma 2 2 2 2 2 4" xfId="1094" xr:uid="{00000000-0005-0000-0000-0000C4030000}"/>
    <cellStyle name="Comma 2 2 2 2 2 4 2" xfId="2429" xr:uid="{00000000-0005-0000-0000-0000C5030000}"/>
    <cellStyle name="Comma 2 2 2 2 2 5" xfId="1627" xr:uid="{00000000-0005-0000-0000-0000C6030000}"/>
    <cellStyle name="Comma 2 2 2 2 3" xfId="457" xr:uid="{00000000-0005-0000-0000-0000C7030000}"/>
    <cellStyle name="Comma 2 2 2 2 3 2" xfId="1188" xr:uid="{00000000-0005-0000-0000-0000C8030000}"/>
    <cellStyle name="Comma 2 2 2 2 3 2 2" xfId="2522" xr:uid="{00000000-0005-0000-0000-0000C9030000}"/>
    <cellStyle name="Comma 2 2 2 2 3 3" xfId="1794" xr:uid="{00000000-0005-0000-0000-0000CA030000}"/>
    <cellStyle name="Comma 2 2 2 2 4" xfId="751" xr:uid="{00000000-0005-0000-0000-0000CB030000}"/>
    <cellStyle name="Comma 2 2 2 2 4 2" xfId="2088" xr:uid="{00000000-0005-0000-0000-0000CC030000}"/>
    <cellStyle name="Comma 2 2 2 2 5" xfId="990" xr:uid="{00000000-0005-0000-0000-0000CD030000}"/>
    <cellStyle name="Comma 2 2 2 2 5 2" xfId="2327" xr:uid="{00000000-0005-0000-0000-0000CE030000}"/>
    <cellStyle name="Comma 2 2 2 2 6" xfId="1481" xr:uid="{00000000-0005-0000-0000-0000CF030000}"/>
    <cellStyle name="Comma 2 2 2 3" xfId="209" xr:uid="{00000000-0005-0000-0000-0000D0030000}"/>
    <cellStyle name="Comma 2 2 2 3 2" xfId="529" xr:uid="{00000000-0005-0000-0000-0000D1030000}"/>
    <cellStyle name="Comma 2 2 2 3 2 2" xfId="1238" xr:uid="{00000000-0005-0000-0000-0000D2030000}"/>
    <cellStyle name="Comma 2 2 2 3 2 2 2" xfId="2572" xr:uid="{00000000-0005-0000-0000-0000D3030000}"/>
    <cellStyle name="Comma 2 2 2 3 2 3" xfId="1866" xr:uid="{00000000-0005-0000-0000-0000D4030000}"/>
    <cellStyle name="Comma 2 2 2 3 3" xfId="829" xr:uid="{00000000-0005-0000-0000-0000D5030000}"/>
    <cellStyle name="Comma 2 2 2 3 3 2" xfId="2166" xr:uid="{00000000-0005-0000-0000-0000D6030000}"/>
    <cellStyle name="Comma 2 2 2 3 4" xfId="1044" xr:uid="{00000000-0005-0000-0000-0000D7030000}"/>
    <cellStyle name="Comma 2 2 2 3 4 2" xfId="2379" xr:uid="{00000000-0005-0000-0000-0000D8030000}"/>
    <cellStyle name="Comma 2 2 2 3 5" xfId="1555" xr:uid="{00000000-0005-0000-0000-0000D9030000}"/>
    <cellStyle name="Comma 2 2 2 4" xfId="385" xr:uid="{00000000-0005-0000-0000-0000DA030000}"/>
    <cellStyle name="Comma 2 2 2 4 2" xfId="1152" xr:uid="{00000000-0005-0000-0000-0000DB030000}"/>
    <cellStyle name="Comma 2 2 2 4 2 2" xfId="2486" xr:uid="{00000000-0005-0000-0000-0000DC030000}"/>
    <cellStyle name="Comma 2 2 2 4 3" xfId="1722" xr:uid="{00000000-0005-0000-0000-0000DD030000}"/>
    <cellStyle name="Comma 2 2 2 5" xfId="679" xr:uid="{00000000-0005-0000-0000-0000DE030000}"/>
    <cellStyle name="Comma 2 2 2 5 2" xfId="2016" xr:uid="{00000000-0005-0000-0000-0000DF030000}"/>
    <cellStyle name="Comma 2 2 2 6" xfId="954" xr:uid="{00000000-0005-0000-0000-0000E0030000}"/>
    <cellStyle name="Comma 2 2 2 6 2" xfId="2291" xr:uid="{00000000-0005-0000-0000-0000E1030000}"/>
    <cellStyle name="Comma 2 2 2 7" xfId="1409" xr:uid="{00000000-0005-0000-0000-0000E2030000}"/>
    <cellStyle name="Comma 2 2 3" xfId="100" xr:uid="{00000000-0005-0000-0000-0000E3030000}"/>
    <cellStyle name="Comma 2 2 3 2" xfId="250" xr:uid="{00000000-0005-0000-0000-0000E4030000}"/>
    <cellStyle name="Comma 2 2 3 2 2" xfId="570" xr:uid="{00000000-0005-0000-0000-0000E5030000}"/>
    <cellStyle name="Comma 2 2 3 2 2 2" xfId="1271" xr:uid="{00000000-0005-0000-0000-0000E6030000}"/>
    <cellStyle name="Comma 2 2 3 2 2 2 2" xfId="2605" xr:uid="{00000000-0005-0000-0000-0000E7030000}"/>
    <cellStyle name="Comma 2 2 3 2 2 3" xfId="1907" xr:uid="{00000000-0005-0000-0000-0000E8030000}"/>
    <cellStyle name="Comma 2 2 3 2 3" xfId="870" xr:uid="{00000000-0005-0000-0000-0000E9030000}"/>
    <cellStyle name="Comma 2 2 3 2 3 2" xfId="2207" xr:uid="{00000000-0005-0000-0000-0000EA030000}"/>
    <cellStyle name="Comma 2 2 3 2 4" xfId="1077" xr:uid="{00000000-0005-0000-0000-0000EB030000}"/>
    <cellStyle name="Comma 2 2 3 2 4 2" xfId="2412" xr:uid="{00000000-0005-0000-0000-0000EC030000}"/>
    <cellStyle name="Comma 2 2 3 2 5" xfId="1596" xr:uid="{00000000-0005-0000-0000-0000ED030000}"/>
    <cellStyle name="Comma 2 2 3 3" xfId="426" xr:uid="{00000000-0005-0000-0000-0000EE030000}"/>
    <cellStyle name="Comma 2 2 3 3 2" xfId="1177" xr:uid="{00000000-0005-0000-0000-0000EF030000}"/>
    <cellStyle name="Comma 2 2 3 3 2 2" xfId="2511" xr:uid="{00000000-0005-0000-0000-0000F0030000}"/>
    <cellStyle name="Comma 2 2 3 3 3" xfId="1763" xr:uid="{00000000-0005-0000-0000-0000F1030000}"/>
    <cellStyle name="Comma 2 2 3 4" xfId="720" xr:uid="{00000000-0005-0000-0000-0000F2030000}"/>
    <cellStyle name="Comma 2 2 3 4 2" xfId="2057" xr:uid="{00000000-0005-0000-0000-0000F3030000}"/>
    <cellStyle name="Comma 2 2 3 5" xfId="979" xr:uid="{00000000-0005-0000-0000-0000F4030000}"/>
    <cellStyle name="Comma 2 2 3 5 2" xfId="2316" xr:uid="{00000000-0005-0000-0000-0000F5030000}"/>
    <cellStyle name="Comma 2 2 3 6" xfId="1450" xr:uid="{00000000-0005-0000-0000-0000F6030000}"/>
    <cellStyle name="Comma 2 2 4" xfId="177" xr:uid="{00000000-0005-0000-0000-0000F7030000}"/>
    <cellStyle name="Comma 2 2 4 2" xfId="498" xr:uid="{00000000-0005-0000-0000-0000F8030000}"/>
    <cellStyle name="Comma 2 2 4 2 2" xfId="1221" xr:uid="{00000000-0005-0000-0000-0000F9030000}"/>
    <cellStyle name="Comma 2 2 4 2 2 2" xfId="2555" xr:uid="{00000000-0005-0000-0000-0000FA030000}"/>
    <cellStyle name="Comma 2 2 4 2 3" xfId="1835" xr:uid="{00000000-0005-0000-0000-0000FB030000}"/>
    <cellStyle name="Comma 2 2 4 3" xfId="797" xr:uid="{00000000-0005-0000-0000-0000FC030000}"/>
    <cellStyle name="Comma 2 2 4 3 2" xfId="2134" xr:uid="{00000000-0005-0000-0000-0000FD030000}"/>
    <cellStyle name="Comma 2 2 4 4" xfId="1026" xr:uid="{00000000-0005-0000-0000-0000FE030000}"/>
    <cellStyle name="Comma 2 2 4 4 2" xfId="2362" xr:uid="{00000000-0005-0000-0000-0000FF030000}"/>
    <cellStyle name="Comma 2 2 4 5" xfId="1524" xr:uid="{00000000-0005-0000-0000-000000040000}"/>
    <cellStyle name="Comma 2 2 5" xfId="354" xr:uid="{00000000-0005-0000-0000-000001040000}"/>
    <cellStyle name="Comma 2 2 5 2" xfId="1141" xr:uid="{00000000-0005-0000-0000-000002040000}"/>
    <cellStyle name="Comma 2 2 5 2 2" xfId="2475" xr:uid="{00000000-0005-0000-0000-000003040000}"/>
    <cellStyle name="Comma 2 2 5 3" xfId="1691" xr:uid="{00000000-0005-0000-0000-000004040000}"/>
    <cellStyle name="Comma 2 2 6" xfId="648" xr:uid="{00000000-0005-0000-0000-000005040000}"/>
    <cellStyle name="Comma 2 2 6 2" xfId="1985" xr:uid="{00000000-0005-0000-0000-000006040000}"/>
    <cellStyle name="Comma 2 2 7" xfId="943" xr:uid="{00000000-0005-0000-0000-000007040000}"/>
    <cellStyle name="Comma 2 2 7 2" xfId="2280" xr:uid="{00000000-0005-0000-0000-000008040000}"/>
    <cellStyle name="Comma 2 2 8" xfId="1378" xr:uid="{00000000-0005-0000-0000-000009040000}"/>
    <cellStyle name="Comma 2 3" xfId="58" xr:uid="{00000000-0005-0000-0000-00000A040000}"/>
    <cellStyle name="Comma 2 3 2" xfId="130" xr:uid="{00000000-0005-0000-0000-00000B040000}"/>
    <cellStyle name="Comma 2 3 2 2" xfId="280" xr:uid="{00000000-0005-0000-0000-00000C040000}"/>
    <cellStyle name="Comma 2 3 2 2 2" xfId="600" xr:uid="{00000000-0005-0000-0000-00000D040000}"/>
    <cellStyle name="Comma 2 3 2 2 2 2" xfId="1287" xr:uid="{00000000-0005-0000-0000-00000E040000}"/>
    <cellStyle name="Comma 2 3 2 2 2 2 2" xfId="2621" xr:uid="{00000000-0005-0000-0000-00000F040000}"/>
    <cellStyle name="Comma 2 3 2 2 2 3" xfId="1937" xr:uid="{00000000-0005-0000-0000-000010040000}"/>
    <cellStyle name="Comma 2 3 2 2 3" xfId="900" xr:uid="{00000000-0005-0000-0000-000011040000}"/>
    <cellStyle name="Comma 2 3 2 2 3 2" xfId="2237" xr:uid="{00000000-0005-0000-0000-000012040000}"/>
    <cellStyle name="Comma 2 3 2 2 4" xfId="1093" xr:uid="{00000000-0005-0000-0000-000013040000}"/>
    <cellStyle name="Comma 2 3 2 2 4 2" xfId="2428" xr:uid="{00000000-0005-0000-0000-000014040000}"/>
    <cellStyle name="Comma 2 3 2 2 5" xfId="1626" xr:uid="{00000000-0005-0000-0000-000015040000}"/>
    <cellStyle name="Comma 2 3 2 3" xfId="456" xr:uid="{00000000-0005-0000-0000-000016040000}"/>
    <cellStyle name="Comma 2 3 2 3 2" xfId="1187" xr:uid="{00000000-0005-0000-0000-000017040000}"/>
    <cellStyle name="Comma 2 3 2 3 2 2" xfId="2521" xr:uid="{00000000-0005-0000-0000-000018040000}"/>
    <cellStyle name="Comma 2 3 2 3 3" xfId="1793" xr:uid="{00000000-0005-0000-0000-000019040000}"/>
    <cellStyle name="Comma 2 3 2 4" xfId="750" xr:uid="{00000000-0005-0000-0000-00001A040000}"/>
    <cellStyle name="Comma 2 3 2 4 2" xfId="2087" xr:uid="{00000000-0005-0000-0000-00001B040000}"/>
    <cellStyle name="Comma 2 3 2 5" xfId="989" xr:uid="{00000000-0005-0000-0000-00001C040000}"/>
    <cellStyle name="Comma 2 3 2 5 2" xfId="2326" xr:uid="{00000000-0005-0000-0000-00001D040000}"/>
    <cellStyle name="Comma 2 3 2 6" xfId="1480" xr:uid="{00000000-0005-0000-0000-00001E040000}"/>
    <cellStyle name="Comma 2 3 3" xfId="208" xr:uid="{00000000-0005-0000-0000-00001F040000}"/>
    <cellStyle name="Comma 2 3 3 2" xfId="528" xr:uid="{00000000-0005-0000-0000-000020040000}"/>
    <cellStyle name="Comma 2 3 3 2 2" xfId="1237" xr:uid="{00000000-0005-0000-0000-000021040000}"/>
    <cellStyle name="Comma 2 3 3 2 2 2" xfId="2571" xr:uid="{00000000-0005-0000-0000-000022040000}"/>
    <cellStyle name="Comma 2 3 3 2 3" xfId="1865" xr:uid="{00000000-0005-0000-0000-000023040000}"/>
    <cellStyle name="Comma 2 3 3 3" xfId="828" xr:uid="{00000000-0005-0000-0000-000024040000}"/>
    <cellStyle name="Comma 2 3 3 3 2" xfId="2165" xr:uid="{00000000-0005-0000-0000-000025040000}"/>
    <cellStyle name="Comma 2 3 3 4" xfId="1043" xr:uid="{00000000-0005-0000-0000-000026040000}"/>
    <cellStyle name="Comma 2 3 3 4 2" xfId="2378" xr:uid="{00000000-0005-0000-0000-000027040000}"/>
    <cellStyle name="Comma 2 3 3 5" xfId="1554" xr:uid="{00000000-0005-0000-0000-000028040000}"/>
    <cellStyle name="Comma 2 3 4" xfId="384" xr:uid="{00000000-0005-0000-0000-000029040000}"/>
    <cellStyle name="Comma 2 3 4 2" xfId="1151" xr:uid="{00000000-0005-0000-0000-00002A040000}"/>
    <cellStyle name="Comma 2 3 4 2 2" xfId="2485" xr:uid="{00000000-0005-0000-0000-00002B040000}"/>
    <cellStyle name="Comma 2 3 4 3" xfId="1721" xr:uid="{00000000-0005-0000-0000-00002C040000}"/>
    <cellStyle name="Comma 2 3 5" xfId="678" xr:uid="{00000000-0005-0000-0000-00002D040000}"/>
    <cellStyle name="Comma 2 3 5 2" xfId="2015" xr:uid="{00000000-0005-0000-0000-00002E040000}"/>
    <cellStyle name="Comma 2 3 6" xfId="953" xr:uid="{00000000-0005-0000-0000-00002F040000}"/>
    <cellStyle name="Comma 2 3 6 2" xfId="2290" xr:uid="{00000000-0005-0000-0000-000030040000}"/>
    <cellStyle name="Comma 2 3 7" xfId="1408" xr:uid="{00000000-0005-0000-0000-000031040000}"/>
    <cellStyle name="Comma 2 4" xfId="87" xr:uid="{00000000-0005-0000-0000-000032040000}"/>
    <cellStyle name="Comma 2 4 2" xfId="237" xr:uid="{00000000-0005-0000-0000-000033040000}"/>
    <cellStyle name="Comma 2 4 2 2" xfId="557" xr:uid="{00000000-0005-0000-0000-000034040000}"/>
    <cellStyle name="Comma 2 4 2 2 2" xfId="1259" xr:uid="{00000000-0005-0000-0000-000035040000}"/>
    <cellStyle name="Comma 2 4 2 2 2 2" xfId="2593" xr:uid="{00000000-0005-0000-0000-000036040000}"/>
    <cellStyle name="Comma 2 4 2 2 3" xfId="1894" xr:uid="{00000000-0005-0000-0000-000037040000}"/>
    <cellStyle name="Comma 2 4 2 3" xfId="857" xr:uid="{00000000-0005-0000-0000-000038040000}"/>
    <cellStyle name="Comma 2 4 2 3 2" xfId="2194" xr:uid="{00000000-0005-0000-0000-000039040000}"/>
    <cellStyle name="Comma 2 4 2 4" xfId="1065" xr:uid="{00000000-0005-0000-0000-00003A040000}"/>
    <cellStyle name="Comma 2 4 2 4 2" xfId="2400" xr:uid="{00000000-0005-0000-0000-00003B040000}"/>
    <cellStyle name="Comma 2 4 2 5" xfId="1583" xr:uid="{00000000-0005-0000-0000-00003C040000}"/>
    <cellStyle name="Comma 2 4 3" xfId="413" xr:uid="{00000000-0005-0000-0000-00003D040000}"/>
    <cellStyle name="Comma 2 4 3 2" xfId="1170" xr:uid="{00000000-0005-0000-0000-00003E040000}"/>
    <cellStyle name="Comma 2 4 3 2 2" xfId="2504" xr:uid="{00000000-0005-0000-0000-00003F040000}"/>
    <cellStyle name="Comma 2 4 3 3" xfId="1750" xr:uid="{00000000-0005-0000-0000-000040040000}"/>
    <cellStyle name="Comma 2 4 4" xfId="707" xr:uid="{00000000-0005-0000-0000-000041040000}"/>
    <cellStyle name="Comma 2 4 4 2" xfId="2044" xr:uid="{00000000-0005-0000-0000-000042040000}"/>
    <cellStyle name="Comma 2 4 5" xfId="972" xr:uid="{00000000-0005-0000-0000-000043040000}"/>
    <cellStyle name="Comma 2 4 5 2" xfId="2309" xr:uid="{00000000-0005-0000-0000-000044040000}"/>
    <cellStyle name="Comma 2 4 6" xfId="1437" xr:uid="{00000000-0005-0000-0000-000045040000}"/>
    <cellStyle name="Comma 2 5" xfId="161" xr:uid="{00000000-0005-0000-0000-000046040000}"/>
    <cellStyle name="Comma 2 5 2" xfId="485" xr:uid="{00000000-0005-0000-0000-000047040000}"/>
    <cellStyle name="Comma 2 5 2 2" xfId="1209" xr:uid="{00000000-0005-0000-0000-000048040000}"/>
    <cellStyle name="Comma 2 5 2 2 2" xfId="2543" xr:uid="{00000000-0005-0000-0000-000049040000}"/>
    <cellStyle name="Comma 2 5 2 3" xfId="1822" xr:uid="{00000000-0005-0000-0000-00004A040000}"/>
    <cellStyle name="Comma 2 5 3" xfId="781" xr:uid="{00000000-0005-0000-0000-00004B040000}"/>
    <cellStyle name="Comma 2 5 3 2" xfId="2118" xr:uid="{00000000-0005-0000-0000-00004C040000}"/>
    <cellStyle name="Comma 2 5 4" xfId="1012" xr:uid="{00000000-0005-0000-0000-00004D040000}"/>
    <cellStyle name="Comma 2 5 4 2" xfId="2348" xr:uid="{00000000-0005-0000-0000-00004E040000}"/>
    <cellStyle name="Comma 2 5 5" xfId="1509" xr:uid="{00000000-0005-0000-0000-00004F040000}"/>
    <cellStyle name="Comma 2 6" xfId="331" xr:uid="{00000000-0005-0000-0000-000050040000}"/>
    <cellStyle name="Comma 2 6 2" xfId="1669" xr:uid="{00000000-0005-0000-0000-000051040000}"/>
    <cellStyle name="Comma 2 7" xfId="339" xr:uid="{00000000-0005-0000-0000-000052040000}"/>
    <cellStyle name="Comma 2 7 2" xfId="1132" xr:uid="{00000000-0005-0000-0000-000053040000}"/>
    <cellStyle name="Comma 2 7 2 2" xfId="2466" xr:uid="{00000000-0005-0000-0000-000054040000}"/>
    <cellStyle name="Comma 2 7 3" xfId="1676" xr:uid="{00000000-0005-0000-0000-000055040000}"/>
    <cellStyle name="Comma 2 8" xfId="633" xr:uid="{00000000-0005-0000-0000-000056040000}"/>
    <cellStyle name="Comma 2 8 2" xfId="1970" xr:uid="{00000000-0005-0000-0000-000057040000}"/>
    <cellStyle name="Comma 2 9" xfId="934" xr:uid="{00000000-0005-0000-0000-000058040000}"/>
    <cellStyle name="Comma 2 9 2" xfId="2271" xr:uid="{00000000-0005-0000-0000-000059040000}"/>
    <cellStyle name="Comma 3" xfId="12" xr:uid="{00000000-0005-0000-0000-00005A040000}"/>
    <cellStyle name="Comma 3 2" xfId="28" xr:uid="{00000000-0005-0000-0000-00005B040000}"/>
    <cellStyle name="Comma 3 2 2" xfId="61" xr:uid="{00000000-0005-0000-0000-00005C040000}"/>
    <cellStyle name="Comma 3 2 2 2" xfId="133" xr:uid="{00000000-0005-0000-0000-00005D040000}"/>
    <cellStyle name="Comma 3 2 2 2 2" xfId="283" xr:uid="{00000000-0005-0000-0000-00005E040000}"/>
    <cellStyle name="Comma 3 2 2 2 2 2" xfId="603" xr:uid="{00000000-0005-0000-0000-00005F040000}"/>
    <cellStyle name="Comma 3 2 2 2 2 2 2" xfId="1290" xr:uid="{00000000-0005-0000-0000-000060040000}"/>
    <cellStyle name="Comma 3 2 2 2 2 2 2 2" xfId="2624" xr:uid="{00000000-0005-0000-0000-000061040000}"/>
    <cellStyle name="Comma 3 2 2 2 2 2 3" xfId="1940" xr:uid="{00000000-0005-0000-0000-000062040000}"/>
    <cellStyle name="Comma 3 2 2 2 2 3" xfId="903" xr:uid="{00000000-0005-0000-0000-000063040000}"/>
    <cellStyle name="Comma 3 2 2 2 2 3 2" xfId="2240" xr:uid="{00000000-0005-0000-0000-000064040000}"/>
    <cellStyle name="Comma 3 2 2 2 2 4" xfId="1096" xr:uid="{00000000-0005-0000-0000-000065040000}"/>
    <cellStyle name="Comma 3 2 2 2 2 4 2" xfId="2431" xr:uid="{00000000-0005-0000-0000-000066040000}"/>
    <cellStyle name="Comma 3 2 2 2 2 5" xfId="1629" xr:uid="{00000000-0005-0000-0000-000067040000}"/>
    <cellStyle name="Comma 3 2 2 2 3" xfId="459" xr:uid="{00000000-0005-0000-0000-000068040000}"/>
    <cellStyle name="Comma 3 2 2 2 3 2" xfId="1190" xr:uid="{00000000-0005-0000-0000-000069040000}"/>
    <cellStyle name="Comma 3 2 2 2 3 2 2" xfId="2524" xr:uid="{00000000-0005-0000-0000-00006A040000}"/>
    <cellStyle name="Comma 3 2 2 2 3 3" xfId="1796" xr:uid="{00000000-0005-0000-0000-00006B040000}"/>
    <cellStyle name="Comma 3 2 2 2 4" xfId="753" xr:uid="{00000000-0005-0000-0000-00006C040000}"/>
    <cellStyle name="Comma 3 2 2 2 4 2" xfId="2090" xr:uid="{00000000-0005-0000-0000-00006D040000}"/>
    <cellStyle name="Comma 3 2 2 2 5" xfId="992" xr:uid="{00000000-0005-0000-0000-00006E040000}"/>
    <cellStyle name="Comma 3 2 2 2 5 2" xfId="2329" xr:uid="{00000000-0005-0000-0000-00006F040000}"/>
    <cellStyle name="Comma 3 2 2 2 6" xfId="1483" xr:uid="{00000000-0005-0000-0000-000070040000}"/>
    <cellStyle name="Comma 3 2 2 3" xfId="211" xr:uid="{00000000-0005-0000-0000-000071040000}"/>
    <cellStyle name="Comma 3 2 2 3 2" xfId="531" xr:uid="{00000000-0005-0000-0000-000072040000}"/>
    <cellStyle name="Comma 3 2 2 3 2 2" xfId="1240" xr:uid="{00000000-0005-0000-0000-000073040000}"/>
    <cellStyle name="Comma 3 2 2 3 2 2 2" xfId="2574" xr:uid="{00000000-0005-0000-0000-000074040000}"/>
    <cellStyle name="Comma 3 2 2 3 2 3" xfId="1868" xr:uid="{00000000-0005-0000-0000-000075040000}"/>
    <cellStyle name="Comma 3 2 2 3 3" xfId="831" xr:uid="{00000000-0005-0000-0000-000076040000}"/>
    <cellStyle name="Comma 3 2 2 3 3 2" xfId="2168" xr:uid="{00000000-0005-0000-0000-000077040000}"/>
    <cellStyle name="Comma 3 2 2 3 4" xfId="1046" xr:uid="{00000000-0005-0000-0000-000078040000}"/>
    <cellStyle name="Comma 3 2 2 3 4 2" xfId="2381" xr:uid="{00000000-0005-0000-0000-000079040000}"/>
    <cellStyle name="Comma 3 2 2 3 5" xfId="1557" xr:uid="{00000000-0005-0000-0000-00007A040000}"/>
    <cellStyle name="Comma 3 2 2 4" xfId="387" xr:uid="{00000000-0005-0000-0000-00007B040000}"/>
    <cellStyle name="Comma 3 2 2 4 2" xfId="1154" xr:uid="{00000000-0005-0000-0000-00007C040000}"/>
    <cellStyle name="Comma 3 2 2 4 2 2" xfId="2488" xr:uid="{00000000-0005-0000-0000-00007D040000}"/>
    <cellStyle name="Comma 3 2 2 4 3" xfId="1724" xr:uid="{00000000-0005-0000-0000-00007E040000}"/>
    <cellStyle name="Comma 3 2 2 5" xfId="681" xr:uid="{00000000-0005-0000-0000-00007F040000}"/>
    <cellStyle name="Comma 3 2 2 5 2" xfId="2018" xr:uid="{00000000-0005-0000-0000-000080040000}"/>
    <cellStyle name="Comma 3 2 2 6" xfId="956" xr:uid="{00000000-0005-0000-0000-000081040000}"/>
    <cellStyle name="Comma 3 2 2 6 2" xfId="2293" xr:uid="{00000000-0005-0000-0000-000082040000}"/>
    <cellStyle name="Comma 3 2 2 7" xfId="1411" xr:uid="{00000000-0005-0000-0000-000083040000}"/>
    <cellStyle name="Comma 3 2 3" xfId="101" xr:uid="{00000000-0005-0000-0000-000084040000}"/>
    <cellStyle name="Comma 3 2 3 2" xfId="251" xr:uid="{00000000-0005-0000-0000-000085040000}"/>
    <cellStyle name="Comma 3 2 3 2 2" xfId="571" xr:uid="{00000000-0005-0000-0000-000086040000}"/>
    <cellStyle name="Comma 3 2 3 2 2 2" xfId="1272" xr:uid="{00000000-0005-0000-0000-000087040000}"/>
    <cellStyle name="Comma 3 2 3 2 2 2 2" xfId="2606" xr:uid="{00000000-0005-0000-0000-000088040000}"/>
    <cellStyle name="Comma 3 2 3 2 2 3" xfId="1908" xr:uid="{00000000-0005-0000-0000-000089040000}"/>
    <cellStyle name="Comma 3 2 3 2 3" xfId="871" xr:uid="{00000000-0005-0000-0000-00008A040000}"/>
    <cellStyle name="Comma 3 2 3 2 3 2" xfId="2208" xr:uid="{00000000-0005-0000-0000-00008B040000}"/>
    <cellStyle name="Comma 3 2 3 2 4" xfId="1078" xr:uid="{00000000-0005-0000-0000-00008C040000}"/>
    <cellStyle name="Comma 3 2 3 2 4 2" xfId="2413" xr:uid="{00000000-0005-0000-0000-00008D040000}"/>
    <cellStyle name="Comma 3 2 3 2 5" xfId="1597" xr:uid="{00000000-0005-0000-0000-00008E040000}"/>
    <cellStyle name="Comma 3 2 3 3" xfId="427" xr:uid="{00000000-0005-0000-0000-00008F040000}"/>
    <cellStyle name="Comma 3 2 3 3 2" xfId="1178" xr:uid="{00000000-0005-0000-0000-000090040000}"/>
    <cellStyle name="Comma 3 2 3 3 2 2" xfId="2512" xr:uid="{00000000-0005-0000-0000-000091040000}"/>
    <cellStyle name="Comma 3 2 3 3 3" xfId="1764" xr:uid="{00000000-0005-0000-0000-000092040000}"/>
    <cellStyle name="Comma 3 2 3 4" xfId="721" xr:uid="{00000000-0005-0000-0000-000093040000}"/>
    <cellStyle name="Comma 3 2 3 4 2" xfId="2058" xr:uid="{00000000-0005-0000-0000-000094040000}"/>
    <cellStyle name="Comma 3 2 3 5" xfId="980" xr:uid="{00000000-0005-0000-0000-000095040000}"/>
    <cellStyle name="Comma 3 2 3 5 2" xfId="2317" xr:uid="{00000000-0005-0000-0000-000096040000}"/>
    <cellStyle name="Comma 3 2 3 6" xfId="1451" xr:uid="{00000000-0005-0000-0000-000097040000}"/>
    <cellStyle name="Comma 3 2 4" xfId="178" xr:uid="{00000000-0005-0000-0000-000098040000}"/>
    <cellStyle name="Comma 3 2 4 2" xfId="499" xr:uid="{00000000-0005-0000-0000-000099040000}"/>
    <cellStyle name="Comma 3 2 4 2 2" xfId="1222" xr:uid="{00000000-0005-0000-0000-00009A040000}"/>
    <cellStyle name="Comma 3 2 4 2 2 2" xfId="2556" xr:uid="{00000000-0005-0000-0000-00009B040000}"/>
    <cellStyle name="Comma 3 2 4 2 3" xfId="1836" xr:uid="{00000000-0005-0000-0000-00009C040000}"/>
    <cellStyle name="Comma 3 2 4 3" xfId="798" xr:uid="{00000000-0005-0000-0000-00009D040000}"/>
    <cellStyle name="Comma 3 2 4 3 2" xfId="2135" xr:uid="{00000000-0005-0000-0000-00009E040000}"/>
    <cellStyle name="Comma 3 2 4 4" xfId="1027" xr:uid="{00000000-0005-0000-0000-00009F040000}"/>
    <cellStyle name="Comma 3 2 4 4 2" xfId="2363" xr:uid="{00000000-0005-0000-0000-0000A0040000}"/>
    <cellStyle name="Comma 3 2 4 5" xfId="1525" xr:uid="{00000000-0005-0000-0000-0000A1040000}"/>
    <cellStyle name="Comma 3 2 5" xfId="355" xr:uid="{00000000-0005-0000-0000-0000A2040000}"/>
    <cellStyle name="Comma 3 2 5 2" xfId="1142" xr:uid="{00000000-0005-0000-0000-0000A3040000}"/>
    <cellStyle name="Comma 3 2 5 2 2" xfId="2476" xr:uid="{00000000-0005-0000-0000-0000A4040000}"/>
    <cellStyle name="Comma 3 2 5 3" xfId="1692" xr:uid="{00000000-0005-0000-0000-0000A5040000}"/>
    <cellStyle name="Comma 3 2 6" xfId="649" xr:uid="{00000000-0005-0000-0000-0000A6040000}"/>
    <cellStyle name="Comma 3 2 6 2" xfId="1986" xr:uid="{00000000-0005-0000-0000-0000A7040000}"/>
    <cellStyle name="Comma 3 2 7" xfId="944" xr:uid="{00000000-0005-0000-0000-0000A8040000}"/>
    <cellStyle name="Comma 3 2 7 2" xfId="2281" xr:uid="{00000000-0005-0000-0000-0000A9040000}"/>
    <cellStyle name="Comma 3 2 8" xfId="1379" xr:uid="{00000000-0005-0000-0000-0000AA040000}"/>
    <cellStyle name="Comma 3 3" xfId="60" xr:uid="{00000000-0005-0000-0000-0000AB040000}"/>
    <cellStyle name="Comma 3 3 2" xfId="132" xr:uid="{00000000-0005-0000-0000-0000AC040000}"/>
    <cellStyle name="Comma 3 3 2 2" xfId="282" xr:uid="{00000000-0005-0000-0000-0000AD040000}"/>
    <cellStyle name="Comma 3 3 2 2 2" xfId="602" xr:uid="{00000000-0005-0000-0000-0000AE040000}"/>
    <cellStyle name="Comma 3 3 2 2 2 2" xfId="1289" xr:uid="{00000000-0005-0000-0000-0000AF040000}"/>
    <cellStyle name="Comma 3 3 2 2 2 2 2" xfId="2623" xr:uid="{00000000-0005-0000-0000-0000B0040000}"/>
    <cellStyle name="Comma 3 3 2 2 2 3" xfId="1939" xr:uid="{00000000-0005-0000-0000-0000B1040000}"/>
    <cellStyle name="Comma 3 3 2 2 3" xfId="902" xr:uid="{00000000-0005-0000-0000-0000B2040000}"/>
    <cellStyle name="Comma 3 3 2 2 3 2" xfId="2239" xr:uid="{00000000-0005-0000-0000-0000B3040000}"/>
    <cellStyle name="Comma 3 3 2 2 4" xfId="1095" xr:uid="{00000000-0005-0000-0000-0000B4040000}"/>
    <cellStyle name="Comma 3 3 2 2 4 2" xfId="2430" xr:uid="{00000000-0005-0000-0000-0000B5040000}"/>
    <cellStyle name="Comma 3 3 2 2 5" xfId="1628" xr:uid="{00000000-0005-0000-0000-0000B6040000}"/>
    <cellStyle name="Comma 3 3 2 3" xfId="458" xr:uid="{00000000-0005-0000-0000-0000B7040000}"/>
    <cellStyle name="Comma 3 3 2 3 2" xfId="1189" xr:uid="{00000000-0005-0000-0000-0000B8040000}"/>
    <cellStyle name="Comma 3 3 2 3 2 2" xfId="2523" xr:uid="{00000000-0005-0000-0000-0000B9040000}"/>
    <cellStyle name="Comma 3 3 2 3 3" xfId="1795" xr:uid="{00000000-0005-0000-0000-0000BA040000}"/>
    <cellStyle name="Comma 3 3 2 4" xfId="752" xr:uid="{00000000-0005-0000-0000-0000BB040000}"/>
    <cellStyle name="Comma 3 3 2 4 2" xfId="2089" xr:uid="{00000000-0005-0000-0000-0000BC040000}"/>
    <cellStyle name="Comma 3 3 2 5" xfId="991" xr:uid="{00000000-0005-0000-0000-0000BD040000}"/>
    <cellStyle name="Comma 3 3 2 5 2" xfId="2328" xr:uid="{00000000-0005-0000-0000-0000BE040000}"/>
    <cellStyle name="Comma 3 3 2 6" xfId="1482" xr:uid="{00000000-0005-0000-0000-0000BF040000}"/>
    <cellStyle name="Comma 3 3 3" xfId="210" xr:uid="{00000000-0005-0000-0000-0000C0040000}"/>
    <cellStyle name="Comma 3 3 3 2" xfId="530" xr:uid="{00000000-0005-0000-0000-0000C1040000}"/>
    <cellStyle name="Comma 3 3 3 2 2" xfId="1239" xr:uid="{00000000-0005-0000-0000-0000C2040000}"/>
    <cellStyle name="Comma 3 3 3 2 2 2" xfId="2573" xr:uid="{00000000-0005-0000-0000-0000C3040000}"/>
    <cellStyle name="Comma 3 3 3 2 3" xfId="1867" xr:uid="{00000000-0005-0000-0000-0000C4040000}"/>
    <cellStyle name="Comma 3 3 3 3" xfId="830" xr:uid="{00000000-0005-0000-0000-0000C5040000}"/>
    <cellStyle name="Comma 3 3 3 3 2" xfId="2167" xr:uid="{00000000-0005-0000-0000-0000C6040000}"/>
    <cellStyle name="Comma 3 3 3 4" xfId="1045" xr:uid="{00000000-0005-0000-0000-0000C7040000}"/>
    <cellStyle name="Comma 3 3 3 4 2" xfId="2380" xr:uid="{00000000-0005-0000-0000-0000C8040000}"/>
    <cellStyle name="Comma 3 3 3 5" xfId="1556" xr:uid="{00000000-0005-0000-0000-0000C9040000}"/>
    <cellStyle name="Comma 3 3 4" xfId="386" xr:uid="{00000000-0005-0000-0000-0000CA040000}"/>
    <cellStyle name="Comma 3 3 4 2" xfId="1153" xr:uid="{00000000-0005-0000-0000-0000CB040000}"/>
    <cellStyle name="Comma 3 3 4 2 2" xfId="2487" xr:uid="{00000000-0005-0000-0000-0000CC040000}"/>
    <cellStyle name="Comma 3 3 4 3" xfId="1723" xr:uid="{00000000-0005-0000-0000-0000CD040000}"/>
    <cellStyle name="Comma 3 3 5" xfId="680" xr:uid="{00000000-0005-0000-0000-0000CE040000}"/>
    <cellStyle name="Comma 3 3 5 2" xfId="2017" xr:uid="{00000000-0005-0000-0000-0000CF040000}"/>
    <cellStyle name="Comma 3 3 6" xfId="955" xr:uid="{00000000-0005-0000-0000-0000D0040000}"/>
    <cellStyle name="Comma 3 3 6 2" xfId="2292" xr:uid="{00000000-0005-0000-0000-0000D1040000}"/>
    <cellStyle name="Comma 3 3 7" xfId="1410" xr:uid="{00000000-0005-0000-0000-0000D2040000}"/>
    <cellStyle name="Comma 3 4" xfId="88" xr:uid="{00000000-0005-0000-0000-0000D3040000}"/>
    <cellStyle name="Comma 3 4 2" xfId="238" xr:uid="{00000000-0005-0000-0000-0000D4040000}"/>
    <cellStyle name="Comma 3 4 2 2" xfId="558" xr:uid="{00000000-0005-0000-0000-0000D5040000}"/>
    <cellStyle name="Comma 3 4 2 2 2" xfId="1260" xr:uid="{00000000-0005-0000-0000-0000D6040000}"/>
    <cellStyle name="Comma 3 4 2 2 2 2" xfId="2594" xr:uid="{00000000-0005-0000-0000-0000D7040000}"/>
    <cellStyle name="Comma 3 4 2 2 3" xfId="1895" xr:uid="{00000000-0005-0000-0000-0000D8040000}"/>
    <cellStyle name="Comma 3 4 2 3" xfId="858" xr:uid="{00000000-0005-0000-0000-0000D9040000}"/>
    <cellStyle name="Comma 3 4 2 3 2" xfId="2195" xr:uid="{00000000-0005-0000-0000-0000DA040000}"/>
    <cellStyle name="Comma 3 4 2 4" xfId="1066" xr:uid="{00000000-0005-0000-0000-0000DB040000}"/>
    <cellStyle name="Comma 3 4 2 4 2" xfId="2401" xr:uid="{00000000-0005-0000-0000-0000DC040000}"/>
    <cellStyle name="Comma 3 4 2 5" xfId="1584" xr:uid="{00000000-0005-0000-0000-0000DD040000}"/>
    <cellStyle name="Comma 3 4 3" xfId="414" xr:uid="{00000000-0005-0000-0000-0000DE040000}"/>
    <cellStyle name="Comma 3 4 3 2" xfId="1171" xr:uid="{00000000-0005-0000-0000-0000DF040000}"/>
    <cellStyle name="Comma 3 4 3 2 2" xfId="2505" xr:uid="{00000000-0005-0000-0000-0000E0040000}"/>
    <cellStyle name="Comma 3 4 3 3" xfId="1751" xr:uid="{00000000-0005-0000-0000-0000E1040000}"/>
    <cellStyle name="Comma 3 4 4" xfId="708" xr:uid="{00000000-0005-0000-0000-0000E2040000}"/>
    <cellStyle name="Comma 3 4 4 2" xfId="2045" xr:uid="{00000000-0005-0000-0000-0000E3040000}"/>
    <cellStyle name="Comma 3 4 5" xfId="973" xr:uid="{00000000-0005-0000-0000-0000E4040000}"/>
    <cellStyle name="Comma 3 4 5 2" xfId="2310" xr:uid="{00000000-0005-0000-0000-0000E5040000}"/>
    <cellStyle name="Comma 3 4 6" xfId="1438" xr:uid="{00000000-0005-0000-0000-0000E6040000}"/>
    <cellStyle name="Comma 3 5" xfId="162" xr:uid="{00000000-0005-0000-0000-0000E7040000}"/>
    <cellStyle name="Comma 3 5 2" xfId="486" xr:uid="{00000000-0005-0000-0000-0000E8040000}"/>
    <cellStyle name="Comma 3 5 2 2" xfId="1210" xr:uid="{00000000-0005-0000-0000-0000E9040000}"/>
    <cellStyle name="Comma 3 5 2 2 2" xfId="2544" xr:uid="{00000000-0005-0000-0000-0000EA040000}"/>
    <cellStyle name="Comma 3 5 2 3" xfId="1823" xr:uid="{00000000-0005-0000-0000-0000EB040000}"/>
    <cellStyle name="Comma 3 5 3" xfId="782" xr:uid="{00000000-0005-0000-0000-0000EC040000}"/>
    <cellStyle name="Comma 3 5 3 2" xfId="2119" xr:uid="{00000000-0005-0000-0000-0000ED040000}"/>
    <cellStyle name="Comma 3 5 4" xfId="1013" xr:uid="{00000000-0005-0000-0000-0000EE040000}"/>
    <cellStyle name="Comma 3 5 4 2" xfId="2349" xr:uid="{00000000-0005-0000-0000-0000EF040000}"/>
    <cellStyle name="Comma 3 5 5" xfId="1510" xr:uid="{00000000-0005-0000-0000-0000F0040000}"/>
    <cellStyle name="Comma 3 6" xfId="340" xr:uid="{00000000-0005-0000-0000-0000F1040000}"/>
    <cellStyle name="Comma 3 6 2" xfId="1133" xr:uid="{00000000-0005-0000-0000-0000F2040000}"/>
    <cellStyle name="Comma 3 6 2 2" xfId="2467" xr:uid="{00000000-0005-0000-0000-0000F3040000}"/>
    <cellStyle name="Comma 3 6 3" xfId="1677" xr:uid="{00000000-0005-0000-0000-0000F4040000}"/>
    <cellStyle name="Comma 3 7" xfId="634" xr:uid="{00000000-0005-0000-0000-0000F5040000}"/>
    <cellStyle name="Comma 3 7 2" xfId="1971" xr:uid="{00000000-0005-0000-0000-0000F6040000}"/>
    <cellStyle name="Comma 3 8" xfId="935" xr:uid="{00000000-0005-0000-0000-0000F7040000}"/>
    <cellStyle name="Comma 3 8 2" xfId="2272" xr:uid="{00000000-0005-0000-0000-0000F8040000}"/>
    <cellStyle name="Comma 3 9" xfId="1364" xr:uid="{00000000-0005-0000-0000-0000F9040000}"/>
    <cellStyle name="Comma 4" xfId="35" xr:uid="{00000000-0005-0000-0000-0000FA040000}"/>
    <cellStyle name="Comma 4 2" xfId="62" xr:uid="{00000000-0005-0000-0000-0000FB040000}"/>
    <cellStyle name="Comma 4 2 2" xfId="134" xr:uid="{00000000-0005-0000-0000-0000FC040000}"/>
    <cellStyle name="Comma 4 2 2 2" xfId="284" xr:uid="{00000000-0005-0000-0000-0000FD040000}"/>
    <cellStyle name="Comma 4 2 2 2 2" xfId="604" xr:uid="{00000000-0005-0000-0000-0000FE040000}"/>
    <cellStyle name="Comma 4 2 2 2 2 2" xfId="1941" xr:uid="{00000000-0005-0000-0000-0000FF040000}"/>
    <cellStyle name="Comma 4 2 2 2 3" xfId="904" xr:uid="{00000000-0005-0000-0000-000000050000}"/>
    <cellStyle name="Comma 4 2 2 2 3 2" xfId="2241" xr:uid="{00000000-0005-0000-0000-000001050000}"/>
    <cellStyle name="Comma 4 2 2 2 4" xfId="1630" xr:uid="{00000000-0005-0000-0000-000002050000}"/>
    <cellStyle name="Comma 4 2 2 3" xfId="460" xr:uid="{00000000-0005-0000-0000-000003050000}"/>
    <cellStyle name="Comma 4 2 2 3 2" xfId="1797" xr:uid="{00000000-0005-0000-0000-000004050000}"/>
    <cellStyle name="Comma 4 2 2 4" xfId="754" xr:uid="{00000000-0005-0000-0000-000005050000}"/>
    <cellStyle name="Comma 4 2 2 4 2" xfId="2091" xr:uid="{00000000-0005-0000-0000-000006050000}"/>
    <cellStyle name="Comma 4 2 2 5" xfId="1484" xr:uid="{00000000-0005-0000-0000-000007050000}"/>
    <cellStyle name="Comma 4 2 3" xfId="212" xr:uid="{00000000-0005-0000-0000-000008050000}"/>
    <cellStyle name="Comma 4 2 3 2" xfId="532" xr:uid="{00000000-0005-0000-0000-000009050000}"/>
    <cellStyle name="Comma 4 2 3 2 2" xfId="1869" xr:uid="{00000000-0005-0000-0000-00000A050000}"/>
    <cellStyle name="Comma 4 2 3 3" xfId="832" xr:uid="{00000000-0005-0000-0000-00000B050000}"/>
    <cellStyle name="Comma 4 2 3 3 2" xfId="2169" xr:uid="{00000000-0005-0000-0000-00000C050000}"/>
    <cellStyle name="Comma 4 2 3 4" xfId="1558" xr:uid="{00000000-0005-0000-0000-00000D050000}"/>
    <cellStyle name="Comma 4 2 4" xfId="388" xr:uid="{00000000-0005-0000-0000-00000E050000}"/>
    <cellStyle name="Comma 4 2 4 2" xfId="1725" xr:uid="{00000000-0005-0000-0000-00000F050000}"/>
    <cellStyle name="Comma 4 2 5" xfId="682" xr:uid="{00000000-0005-0000-0000-000010050000}"/>
    <cellStyle name="Comma 4 2 5 2" xfId="2019" xr:uid="{00000000-0005-0000-0000-000011050000}"/>
    <cellStyle name="Comma 4 2 6" xfId="1412" xr:uid="{00000000-0005-0000-0000-000012050000}"/>
    <cellStyle name="Comma 4 3" xfId="108" xr:uid="{00000000-0005-0000-0000-000013050000}"/>
    <cellStyle name="Comma 4 3 2" xfId="258" xr:uid="{00000000-0005-0000-0000-000014050000}"/>
    <cellStyle name="Comma 4 3 2 2" xfId="578" xr:uid="{00000000-0005-0000-0000-000015050000}"/>
    <cellStyle name="Comma 4 3 2 2 2" xfId="1915" xr:uid="{00000000-0005-0000-0000-000016050000}"/>
    <cellStyle name="Comma 4 3 2 3" xfId="878" xr:uid="{00000000-0005-0000-0000-000017050000}"/>
    <cellStyle name="Comma 4 3 2 3 2" xfId="2215" xr:uid="{00000000-0005-0000-0000-000018050000}"/>
    <cellStyle name="Comma 4 3 2 4" xfId="1604" xr:uid="{00000000-0005-0000-0000-000019050000}"/>
    <cellStyle name="Comma 4 3 3" xfId="434" xr:uid="{00000000-0005-0000-0000-00001A050000}"/>
    <cellStyle name="Comma 4 3 3 2" xfId="1771" xr:uid="{00000000-0005-0000-0000-00001B050000}"/>
    <cellStyle name="Comma 4 3 4" xfId="728" xr:uid="{00000000-0005-0000-0000-00001C050000}"/>
    <cellStyle name="Comma 4 3 4 2" xfId="2065" xr:uid="{00000000-0005-0000-0000-00001D050000}"/>
    <cellStyle name="Comma 4 3 5" xfId="1458" xr:uid="{00000000-0005-0000-0000-00001E050000}"/>
    <cellStyle name="Comma 4 4" xfId="185" xr:uid="{00000000-0005-0000-0000-00001F050000}"/>
    <cellStyle name="Comma 4 4 2" xfId="506" xr:uid="{00000000-0005-0000-0000-000020050000}"/>
    <cellStyle name="Comma 4 4 2 2" xfId="1843" xr:uid="{00000000-0005-0000-0000-000021050000}"/>
    <cellStyle name="Comma 4 4 3" xfId="805" xr:uid="{00000000-0005-0000-0000-000022050000}"/>
    <cellStyle name="Comma 4 4 3 2" xfId="2142" xr:uid="{00000000-0005-0000-0000-000023050000}"/>
    <cellStyle name="Comma 4 4 4" xfId="1532" xr:uid="{00000000-0005-0000-0000-000024050000}"/>
    <cellStyle name="Comma 4 5" xfId="362" xr:uid="{00000000-0005-0000-0000-000025050000}"/>
    <cellStyle name="Comma 4 5 2" xfId="1699" xr:uid="{00000000-0005-0000-0000-000026050000}"/>
    <cellStyle name="Comma 4 6" xfId="656" xr:uid="{00000000-0005-0000-0000-000027050000}"/>
    <cellStyle name="Comma 4 6 2" xfId="1993" xr:uid="{00000000-0005-0000-0000-000028050000}"/>
    <cellStyle name="Comma 4 7" xfId="1386" xr:uid="{00000000-0005-0000-0000-000029050000}"/>
    <cellStyle name="Comma 5" xfId="36" xr:uid="{00000000-0005-0000-0000-00002A050000}"/>
    <cellStyle name="Comma 5 2" xfId="63" xr:uid="{00000000-0005-0000-0000-00002B050000}"/>
    <cellStyle name="Comma 5 2 2" xfId="135" xr:uid="{00000000-0005-0000-0000-00002C050000}"/>
    <cellStyle name="Comma 5 2 2 2" xfId="285" xr:uid="{00000000-0005-0000-0000-00002D050000}"/>
    <cellStyle name="Comma 5 2 2 2 2" xfId="605" xr:uid="{00000000-0005-0000-0000-00002E050000}"/>
    <cellStyle name="Comma 5 2 2 2 2 2" xfId="1942" xr:uid="{00000000-0005-0000-0000-00002F050000}"/>
    <cellStyle name="Comma 5 2 2 2 3" xfId="905" xr:uid="{00000000-0005-0000-0000-000030050000}"/>
    <cellStyle name="Comma 5 2 2 2 3 2" xfId="2242" xr:uid="{00000000-0005-0000-0000-000031050000}"/>
    <cellStyle name="Comma 5 2 2 2 4" xfId="1631" xr:uid="{00000000-0005-0000-0000-000032050000}"/>
    <cellStyle name="Comma 5 2 2 3" xfId="461" xr:uid="{00000000-0005-0000-0000-000033050000}"/>
    <cellStyle name="Comma 5 2 2 3 2" xfId="1798" xr:uid="{00000000-0005-0000-0000-000034050000}"/>
    <cellStyle name="Comma 5 2 2 4" xfId="755" xr:uid="{00000000-0005-0000-0000-000035050000}"/>
    <cellStyle name="Comma 5 2 2 4 2" xfId="2092" xr:uid="{00000000-0005-0000-0000-000036050000}"/>
    <cellStyle name="Comma 5 2 2 5" xfId="1485" xr:uid="{00000000-0005-0000-0000-000037050000}"/>
    <cellStyle name="Comma 5 2 3" xfId="213" xr:uid="{00000000-0005-0000-0000-000038050000}"/>
    <cellStyle name="Comma 5 2 3 2" xfId="533" xr:uid="{00000000-0005-0000-0000-000039050000}"/>
    <cellStyle name="Comma 5 2 3 2 2" xfId="1870" xr:uid="{00000000-0005-0000-0000-00003A050000}"/>
    <cellStyle name="Comma 5 2 3 3" xfId="833" xr:uid="{00000000-0005-0000-0000-00003B050000}"/>
    <cellStyle name="Comma 5 2 3 3 2" xfId="2170" xr:uid="{00000000-0005-0000-0000-00003C050000}"/>
    <cellStyle name="Comma 5 2 3 4" xfId="1559" xr:uid="{00000000-0005-0000-0000-00003D050000}"/>
    <cellStyle name="Comma 5 2 4" xfId="389" xr:uid="{00000000-0005-0000-0000-00003E050000}"/>
    <cellStyle name="Comma 5 2 4 2" xfId="1726" xr:uid="{00000000-0005-0000-0000-00003F050000}"/>
    <cellStyle name="Comma 5 2 5" xfId="683" xr:uid="{00000000-0005-0000-0000-000040050000}"/>
    <cellStyle name="Comma 5 2 5 2" xfId="2020" xr:uid="{00000000-0005-0000-0000-000041050000}"/>
    <cellStyle name="Comma 5 2 6" xfId="1413" xr:uid="{00000000-0005-0000-0000-000042050000}"/>
    <cellStyle name="Comma 5 3" xfId="109" xr:uid="{00000000-0005-0000-0000-000043050000}"/>
    <cellStyle name="Comma 5 3 2" xfId="259" xr:uid="{00000000-0005-0000-0000-000044050000}"/>
    <cellStyle name="Comma 5 3 2 2" xfId="579" xr:uid="{00000000-0005-0000-0000-000045050000}"/>
    <cellStyle name="Comma 5 3 2 2 2" xfId="1916" xr:uid="{00000000-0005-0000-0000-000046050000}"/>
    <cellStyle name="Comma 5 3 2 3" xfId="879" xr:uid="{00000000-0005-0000-0000-000047050000}"/>
    <cellStyle name="Comma 5 3 2 3 2" xfId="2216" xr:uid="{00000000-0005-0000-0000-000048050000}"/>
    <cellStyle name="Comma 5 3 2 4" xfId="1605" xr:uid="{00000000-0005-0000-0000-000049050000}"/>
    <cellStyle name="Comma 5 3 3" xfId="435" xr:uid="{00000000-0005-0000-0000-00004A050000}"/>
    <cellStyle name="Comma 5 3 3 2" xfId="1772" xr:uid="{00000000-0005-0000-0000-00004B050000}"/>
    <cellStyle name="Comma 5 3 4" xfId="729" xr:uid="{00000000-0005-0000-0000-00004C050000}"/>
    <cellStyle name="Comma 5 3 4 2" xfId="2066" xr:uid="{00000000-0005-0000-0000-00004D050000}"/>
    <cellStyle name="Comma 5 3 5" xfId="1459" xr:uid="{00000000-0005-0000-0000-00004E050000}"/>
    <cellStyle name="Comma 5 4" xfId="186" xr:uid="{00000000-0005-0000-0000-00004F050000}"/>
    <cellStyle name="Comma 5 4 2" xfId="507" xr:uid="{00000000-0005-0000-0000-000050050000}"/>
    <cellStyle name="Comma 5 4 2 2" xfId="1844" xr:uid="{00000000-0005-0000-0000-000051050000}"/>
    <cellStyle name="Comma 5 4 3" xfId="806" xr:uid="{00000000-0005-0000-0000-000052050000}"/>
    <cellStyle name="Comma 5 4 3 2" xfId="2143" xr:uid="{00000000-0005-0000-0000-000053050000}"/>
    <cellStyle name="Comma 5 4 4" xfId="1533" xr:uid="{00000000-0005-0000-0000-000054050000}"/>
    <cellStyle name="Comma 5 5" xfId="363" xr:uid="{00000000-0005-0000-0000-000055050000}"/>
    <cellStyle name="Comma 5 5 2" xfId="1700" xr:uid="{00000000-0005-0000-0000-000056050000}"/>
    <cellStyle name="Comma 5 6" xfId="657" xr:uid="{00000000-0005-0000-0000-000057050000}"/>
    <cellStyle name="Comma 5 6 2" xfId="1994" xr:uid="{00000000-0005-0000-0000-000058050000}"/>
    <cellStyle name="Comma 5 7" xfId="1387" xr:uid="{00000000-0005-0000-0000-000059050000}"/>
    <cellStyle name="Comma 6" xfId="37" xr:uid="{00000000-0005-0000-0000-00005A050000}"/>
    <cellStyle name="Comma 6 2" xfId="64" xr:uid="{00000000-0005-0000-0000-00005B050000}"/>
    <cellStyle name="Comma 6 2 2" xfId="136" xr:uid="{00000000-0005-0000-0000-00005C050000}"/>
    <cellStyle name="Comma 6 2 2 2" xfId="286" xr:uid="{00000000-0005-0000-0000-00005D050000}"/>
    <cellStyle name="Comma 6 2 2 2 2" xfId="606" xr:uid="{00000000-0005-0000-0000-00005E050000}"/>
    <cellStyle name="Comma 6 2 2 2 2 2" xfId="1943" xr:uid="{00000000-0005-0000-0000-00005F050000}"/>
    <cellStyle name="Comma 6 2 2 2 3" xfId="906" xr:uid="{00000000-0005-0000-0000-000060050000}"/>
    <cellStyle name="Comma 6 2 2 2 3 2" xfId="2243" xr:uid="{00000000-0005-0000-0000-000061050000}"/>
    <cellStyle name="Comma 6 2 2 2 4" xfId="1632" xr:uid="{00000000-0005-0000-0000-000062050000}"/>
    <cellStyle name="Comma 6 2 2 3" xfId="462" xr:uid="{00000000-0005-0000-0000-000063050000}"/>
    <cellStyle name="Comma 6 2 2 3 2" xfId="1799" xr:uid="{00000000-0005-0000-0000-000064050000}"/>
    <cellStyle name="Comma 6 2 2 4" xfId="756" xr:uid="{00000000-0005-0000-0000-000065050000}"/>
    <cellStyle name="Comma 6 2 2 4 2" xfId="2093" xr:uid="{00000000-0005-0000-0000-000066050000}"/>
    <cellStyle name="Comma 6 2 2 5" xfId="1486" xr:uid="{00000000-0005-0000-0000-000067050000}"/>
    <cellStyle name="Comma 6 2 3" xfId="214" xr:uid="{00000000-0005-0000-0000-000068050000}"/>
    <cellStyle name="Comma 6 2 3 2" xfId="534" xr:uid="{00000000-0005-0000-0000-000069050000}"/>
    <cellStyle name="Comma 6 2 3 2 2" xfId="1871" xr:uid="{00000000-0005-0000-0000-00006A050000}"/>
    <cellStyle name="Comma 6 2 3 3" xfId="834" xr:uid="{00000000-0005-0000-0000-00006B050000}"/>
    <cellStyle name="Comma 6 2 3 3 2" xfId="2171" xr:uid="{00000000-0005-0000-0000-00006C050000}"/>
    <cellStyle name="Comma 6 2 3 4" xfId="1560" xr:uid="{00000000-0005-0000-0000-00006D050000}"/>
    <cellStyle name="Comma 6 2 4" xfId="390" xr:uid="{00000000-0005-0000-0000-00006E050000}"/>
    <cellStyle name="Comma 6 2 4 2" xfId="1727" xr:uid="{00000000-0005-0000-0000-00006F050000}"/>
    <cellStyle name="Comma 6 2 5" xfId="684" xr:uid="{00000000-0005-0000-0000-000070050000}"/>
    <cellStyle name="Comma 6 2 5 2" xfId="2021" xr:uid="{00000000-0005-0000-0000-000071050000}"/>
    <cellStyle name="Comma 6 2 6" xfId="1414" xr:uid="{00000000-0005-0000-0000-000072050000}"/>
    <cellStyle name="Comma 6 3" xfId="110" xr:uid="{00000000-0005-0000-0000-000073050000}"/>
    <cellStyle name="Comma 6 3 2" xfId="260" xr:uid="{00000000-0005-0000-0000-000074050000}"/>
    <cellStyle name="Comma 6 3 2 2" xfId="580" xr:uid="{00000000-0005-0000-0000-000075050000}"/>
    <cellStyle name="Comma 6 3 2 2 2" xfId="1917" xr:uid="{00000000-0005-0000-0000-000076050000}"/>
    <cellStyle name="Comma 6 3 2 3" xfId="880" xr:uid="{00000000-0005-0000-0000-000077050000}"/>
    <cellStyle name="Comma 6 3 2 3 2" xfId="2217" xr:uid="{00000000-0005-0000-0000-000078050000}"/>
    <cellStyle name="Comma 6 3 2 4" xfId="1606" xr:uid="{00000000-0005-0000-0000-000079050000}"/>
    <cellStyle name="Comma 6 3 3" xfId="436" xr:uid="{00000000-0005-0000-0000-00007A050000}"/>
    <cellStyle name="Comma 6 3 3 2" xfId="1773" xr:uid="{00000000-0005-0000-0000-00007B050000}"/>
    <cellStyle name="Comma 6 3 4" xfId="730" xr:uid="{00000000-0005-0000-0000-00007C050000}"/>
    <cellStyle name="Comma 6 3 4 2" xfId="2067" xr:uid="{00000000-0005-0000-0000-00007D050000}"/>
    <cellStyle name="Comma 6 3 5" xfId="1460" xr:uid="{00000000-0005-0000-0000-00007E050000}"/>
    <cellStyle name="Comma 6 4" xfId="187" xr:uid="{00000000-0005-0000-0000-00007F050000}"/>
    <cellStyle name="Comma 6 4 2" xfId="508" xr:uid="{00000000-0005-0000-0000-000080050000}"/>
    <cellStyle name="Comma 6 4 2 2" xfId="1845" xr:uid="{00000000-0005-0000-0000-000081050000}"/>
    <cellStyle name="Comma 6 4 3" xfId="807" xr:uid="{00000000-0005-0000-0000-000082050000}"/>
    <cellStyle name="Comma 6 4 3 2" xfId="2144" xr:uid="{00000000-0005-0000-0000-000083050000}"/>
    <cellStyle name="Comma 6 4 4" xfId="1534" xr:uid="{00000000-0005-0000-0000-000084050000}"/>
    <cellStyle name="Comma 6 5" xfId="364" xr:uid="{00000000-0005-0000-0000-000085050000}"/>
    <cellStyle name="Comma 6 5 2" xfId="1701" xr:uid="{00000000-0005-0000-0000-000086050000}"/>
    <cellStyle name="Comma 6 6" xfId="658" xr:uid="{00000000-0005-0000-0000-000087050000}"/>
    <cellStyle name="Comma 6 6 2" xfId="1995" xr:uid="{00000000-0005-0000-0000-000088050000}"/>
    <cellStyle name="Comma 6 7" xfId="1388" xr:uid="{00000000-0005-0000-0000-000089050000}"/>
    <cellStyle name="Comma 7" xfId="38" xr:uid="{00000000-0005-0000-0000-00008A050000}"/>
    <cellStyle name="Comma 7 2" xfId="65" xr:uid="{00000000-0005-0000-0000-00008B050000}"/>
    <cellStyle name="Comma 7 2 2" xfId="137" xr:uid="{00000000-0005-0000-0000-00008C050000}"/>
    <cellStyle name="Comma 7 2 2 2" xfId="287" xr:uid="{00000000-0005-0000-0000-00008D050000}"/>
    <cellStyle name="Comma 7 2 2 2 2" xfId="607" xr:uid="{00000000-0005-0000-0000-00008E050000}"/>
    <cellStyle name="Comma 7 2 2 2 2 2" xfId="1944" xr:uid="{00000000-0005-0000-0000-00008F050000}"/>
    <cellStyle name="Comma 7 2 2 2 3" xfId="907" xr:uid="{00000000-0005-0000-0000-000090050000}"/>
    <cellStyle name="Comma 7 2 2 2 3 2" xfId="2244" xr:uid="{00000000-0005-0000-0000-000091050000}"/>
    <cellStyle name="Comma 7 2 2 2 4" xfId="1633" xr:uid="{00000000-0005-0000-0000-000092050000}"/>
    <cellStyle name="Comma 7 2 2 3" xfId="463" xr:uid="{00000000-0005-0000-0000-000093050000}"/>
    <cellStyle name="Comma 7 2 2 3 2" xfId="1800" xr:uid="{00000000-0005-0000-0000-000094050000}"/>
    <cellStyle name="Comma 7 2 2 4" xfId="757" xr:uid="{00000000-0005-0000-0000-000095050000}"/>
    <cellStyle name="Comma 7 2 2 4 2" xfId="2094" xr:uid="{00000000-0005-0000-0000-000096050000}"/>
    <cellStyle name="Comma 7 2 2 5" xfId="1487" xr:uid="{00000000-0005-0000-0000-000097050000}"/>
    <cellStyle name="Comma 7 2 3" xfId="215" xr:uid="{00000000-0005-0000-0000-000098050000}"/>
    <cellStyle name="Comma 7 2 3 2" xfId="535" xr:uid="{00000000-0005-0000-0000-000099050000}"/>
    <cellStyle name="Comma 7 2 3 2 2" xfId="1872" xr:uid="{00000000-0005-0000-0000-00009A050000}"/>
    <cellStyle name="Comma 7 2 3 3" xfId="835" xr:uid="{00000000-0005-0000-0000-00009B050000}"/>
    <cellStyle name="Comma 7 2 3 3 2" xfId="2172" xr:uid="{00000000-0005-0000-0000-00009C050000}"/>
    <cellStyle name="Comma 7 2 3 4" xfId="1561" xr:uid="{00000000-0005-0000-0000-00009D050000}"/>
    <cellStyle name="Comma 7 2 4" xfId="391" xr:uid="{00000000-0005-0000-0000-00009E050000}"/>
    <cellStyle name="Comma 7 2 4 2" xfId="1728" xr:uid="{00000000-0005-0000-0000-00009F050000}"/>
    <cellStyle name="Comma 7 2 5" xfId="685" xr:uid="{00000000-0005-0000-0000-0000A0050000}"/>
    <cellStyle name="Comma 7 2 5 2" xfId="2022" xr:uid="{00000000-0005-0000-0000-0000A1050000}"/>
    <cellStyle name="Comma 7 2 6" xfId="1415" xr:uid="{00000000-0005-0000-0000-0000A2050000}"/>
    <cellStyle name="Comma 7 3" xfId="111" xr:uid="{00000000-0005-0000-0000-0000A3050000}"/>
    <cellStyle name="Comma 7 3 2" xfId="261" xr:uid="{00000000-0005-0000-0000-0000A4050000}"/>
    <cellStyle name="Comma 7 3 2 2" xfId="581" xr:uid="{00000000-0005-0000-0000-0000A5050000}"/>
    <cellStyle name="Comma 7 3 2 2 2" xfId="1918" xr:uid="{00000000-0005-0000-0000-0000A6050000}"/>
    <cellStyle name="Comma 7 3 2 3" xfId="881" xr:uid="{00000000-0005-0000-0000-0000A7050000}"/>
    <cellStyle name="Comma 7 3 2 3 2" xfId="2218" xr:uid="{00000000-0005-0000-0000-0000A8050000}"/>
    <cellStyle name="Comma 7 3 2 4" xfId="1607" xr:uid="{00000000-0005-0000-0000-0000A9050000}"/>
    <cellStyle name="Comma 7 3 3" xfId="437" xr:uid="{00000000-0005-0000-0000-0000AA050000}"/>
    <cellStyle name="Comma 7 3 3 2" xfId="1774" xr:uid="{00000000-0005-0000-0000-0000AB050000}"/>
    <cellStyle name="Comma 7 3 4" xfId="731" xr:uid="{00000000-0005-0000-0000-0000AC050000}"/>
    <cellStyle name="Comma 7 3 4 2" xfId="2068" xr:uid="{00000000-0005-0000-0000-0000AD050000}"/>
    <cellStyle name="Comma 7 3 5" xfId="1461" xr:uid="{00000000-0005-0000-0000-0000AE050000}"/>
    <cellStyle name="Comma 7 4" xfId="188" xr:uid="{00000000-0005-0000-0000-0000AF050000}"/>
    <cellStyle name="Comma 7 4 2" xfId="509" xr:uid="{00000000-0005-0000-0000-0000B0050000}"/>
    <cellStyle name="Comma 7 4 2 2" xfId="1846" xr:uid="{00000000-0005-0000-0000-0000B1050000}"/>
    <cellStyle name="Comma 7 4 3" xfId="808" xr:uid="{00000000-0005-0000-0000-0000B2050000}"/>
    <cellStyle name="Comma 7 4 3 2" xfId="2145" xr:uid="{00000000-0005-0000-0000-0000B3050000}"/>
    <cellStyle name="Comma 7 4 4" xfId="1535" xr:uid="{00000000-0005-0000-0000-0000B4050000}"/>
    <cellStyle name="Comma 7 5" xfId="365" xr:uid="{00000000-0005-0000-0000-0000B5050000}"/>
    <cellStyle name="Comma 7 5 2" xfId="1702" xr:uid="{00000000-0005-0000-0000-0000B6050000}"/>
    <cellStyle name="Comma 7 6" xfId="659" xr:uid="{00000000-0005-0000-0000-0000B7050000}"/>
    <cellStyle name="Comma 7 6 2" xfId="1996" xr:uid="{00000000-0005-0000-0000-0000B8050000}"/>
    <cellStyle name="Comma 7 7" xfId="1389" xr:uid="{00000000-0005-0000-0000-0000B9050000}"/>
    <cellStyle name="Comma 8" xfId="39" xr:uid="{00000000-0005-0000-0000-0000BA050000}"/>
    <cellStyle name="Comma 8 2" xfId="66" xr:uid="{00000000-0005-0000-0000-0000BB050000}"/>
    <cellStyle name="Comma 8 2 2" xfId="138" xr:uid="{00000000-0005-0000-0000-0000BC050000}"/>
    <cellStyle name="Comma 8 2 2 2" xfId="288" xr:uid="{00000000-0005-0000-0000-0000BD050000}"/>
    <cellStyle name="Comma 8 2 2 2 2" xfId="608" xr:uid="{00000000-0005-0000-0000-0000BE050000}"/>
    <cellStyle name="Comma 8 2 2 2 2 2" xfId="1945" xr:uid="{00000000-0005-0000-0000-0000BF050000}"/>
    <cellStyle name="Comma 8 2 2 2 3" xfId="908" xr:uid="{00000000-0005-0000-0000-0000C0050000}"/>
    <cellStyle name="Comma 8 2 2 2 3 2" xfId="2245" xr:uid="{00000000-0005-0000-0000-0000C1050000}"/>
    <cellStyle name="Comma 8 2 2 2 4" xfId="1634" xr:uid="{00000000-0005-0000-0000-0000C2050000}"/>
    <cellStyle name="Comma 8 2 2 3" xfId="464" xr:uid="{00000000-0005-0000-0000-0000C3050000}"/>
    <cellStyle name="Comma 8 2 2 3 2" xfId="1801" xr:uid="{00000000-0005-0000-0000-0000C4050000}"/>
    <cellStyle name="Comma 8 2 2 4" xfId="758" xr:uid="{00000000-0005-0000-0000-0000C5050000}"/>
    <cellStyle name="Comma 8 2 2 4 2" xfId="2095" xr:uid="{00000000-0005-0000-0000-0000C6050000}"/>
    <cellStyle name="Comma 8 2 2 5" xfId="1488" xr:uid="{00000000-0005-0000-0000-0000C7050000}"/>
    <cellStyle name="Comma 8 2 3" xfId="216" xr:uid="{00000000-0005-0000-0000-0000C8050000}"/>
    <cellStyle name="Comma 8 2 3 2" xfId="536" xr:uid="{00000000-0005-0000-0000-0000C9050000}"/>
    <cellStyle name="Comma 8 2 3 2 2" xfId="1873" xr:uid="{00000000-0005-0000-0000-0000CA050000}"/>
    <cellStyle name="Comma 8 2 3 3" xfId="836" xr:uid="{00000000-0005-0000-0000-0000CB050000}"/>
    <cellStyle name="Comma 8 2 3 3 2" xfId="2173" xr:uid="{00000000-0005-0000-0000-0000CC050000}"/>
    <cellStyle name="Comma 8 2 3 4" xfId="1562" xr:uid="{00000000-0005-0000-0000-0000CD050000}"/>
    <cellStyle name="Comma 8 2 4" xfId="392" xr:uid="{00000000-0005-0000-0000-0000CE050000}"/>
    <cellStyle name="Comma 8 2 4 2" xfId="1729" xr:uid="{00000000-0005-0000-0000-0000CF050000}"/>
    <cellStyle name="Comma 8 2 5" xfId="686" xr:uid="{00000000-0005-0000-0000-0000D0050000}"/>
    <cellStyle name="Comma 8 2 5 2" xfId="2023" xr:uid="{00000000-0005-0000-0000-0000D1050000}"/>
    <cellStyle name="Comma 8 2 6" xfId="1416" xr:uid="{00000000-0005-0000-0000-0000D2050000}"/>
    <cellStyle name="Comma 8 3" xfId="112" xr:uid="{00000000-0005-0000-0000-0000D3050000}"/>
    <cellStyle name="Comma 8 3 2" xfId="262" xr:uid="{00000000-0005-0000-0000-0000D4050000}"/>
    <cellStyle name="Comma 8 3 2 2" xfId="582" xr:uid="{00000000-0005-0000-0000-0000D5050000}"/>
    <cellStyle name="Comma 8 3 2 2 2" xfId="1919" xr:uid="{00000000-0005-0000-0000-0000D6050000}"/>
    <cellStyle name="Comma 8 3 2 3" xfId="882" xr:uid="{00000000-0005-0000-0000-0000D7050000}"/>
    <cellStyle name="Comma 8 3 2 3 2" xfId="2219" xr:uid="{00000000-0005-0000-0000-0000D8050000}"/>
    <cellStyle name="Comma 8 3 2 4" xfId="1608" xr:uid="{00000000-0005-0000-0000-0000D9050000}"/>
    <cellStyle name="Comma 8 3 3" xfId="438" xr:uid="{00000000-0005-0000-0000-0000DA050000}"/>
    <cellStyle name="Comma 8 3 3 2" xfId="1775" xr:uid="{00000000-0005-0000-0000-0000DB050000}"/>
    <cellStyle name="Comma 8 3 4" xfId="732" xr:uid="{00000000-0005-0000-0000-0000DC050000}"/>
    <cellStyle name="Comma 8 3 4 2" xfId="2069" xr:uid="{00000000-0005-0000-0000-0000DD050000}"/>
    <cellStyle name="Comma 8 3 5" xfId="1462" xr:uid="{00000000-0005-0000-0000-0000DE050000}"/>
    <cellStyle name="Comma 8 4" xfId="189" xr:uid="{00000000-0005-0000-0000-0000DF050000}"/>
    <cellStyle name="Comma 8 4 2" xfId="510" xr:uid="{00000000-0005-0000-0000-0000E0050000}"/>
    <cellStyle name="Comma 8 4 2 2" xfId="1847" xr:uid="{00000000-0005-0000-0000-0000E1050000}"/>
    <cellStyle name="Comma 8 4 3" xfId="809" xr:uid="{00000000-0005-0000-0000-0000E2050000}"/>
    <cellStyle name="Comma 8 4 3 2" xfId="2146" xr:uid="{00000000-0005-0000-0000-0000E3050000}"/>
    <cellStyle name="Comma 8 4 4" xfId="1536" xr:uid="{00000000-0005-0000-0000-0000E4050000}"/>
    <cellStyle name="Comma 8 5" xfId="366" xr:uid="{00000000-0005-0000-0000-0000E5050000}"/>
    <cellStyle name="Comma 8 5 2" xfId="1703" xr:uid="{00000000-0005-0000-0000-0000E6050000}"/>
    <cellStyle name="Comma 8 6" xfId="660" xr:uid="{00000000-0005-0000-0000-0000E7050000}"/>
    <cellStyle name="Comma 8 6 2" xfId="1997" xr:uid="{00000000-0005-0000-0000-0000E8050000}"/>
    <cellStyle name="Comma 8 7" xfId="1390" xr:uid="{00000000-0005-0000-0000-0000E9050000}"/>
    <cellStyle name="Comma 9" xfId="40" xr:uid="{00000000-0005-0000-0000-0000EA050000}"/>
    <cellStyle name="Comma 9 2" xfId="67" xr:uid="{00000000-0005-0000-0000-0000EB050000}"/>
    <cellStyle name="Comma 9 2 2" xfId="139" xr:uid="{00000000-0005-0000-0000-0000EC050000}"/>
    <cellStyle name="Comma 9 2 2 2" xfId="289" xr:uid="{00000000-0005-0000-0000-0000ED050000}"/>
    <cellStyle name="Comma 9 2 2 2 2" xfId="609" xr:uid="{00000000-0005-0000-0000-0000EE050000}"/>
    <cellStyle name="Comma 9 2 2 2 2 2" xfId="1946" xr:uid="{00000000-0005-0000-0000-0000EF050000}"/>
    <cellStyle name="Comma 9 2 2 2 3" xfId="909" xr:uid="{00000000-0005-0000-0000-0000F0050000}"/>
    <cellStyle name="Comma 9 2 2 2 3 2" xfId="2246" xr:uid="{00000000-0005-0000-0000-0000F1050000}"/>
    <cellStyle name="Comma 9 2 2 2 4" xfId="1635" xr:uid="{00000000-0005-0000-0000-0000F2050000}"/>
    <cellStyle name="Comma 9 2 2 3" xfId="465" xr:uid="{00000000-0005-0000-0000-0000F3050000}"/>
    <cellStyle name="Comma 9 2 2 3 2" xfId="1802" xr:uid="{00000000-0005-0000-0000-0000F4050000}"/>
    <cellStyle name="Comma 9 2 2 4" xfId="759" xr:uid="{00000000-0005-0000-0000-0000F5050000}"/>
    <cellStyle name="Comma 9 2 2 4 2" xfId="2096" xr:uid="{00000000-0005-0000-0000-0000F6050000}"/>
    <cellStyle name="Comma 9 2 2 5" xfId="1489" xr:uid="{00000000-0005-0000-0000-0000F7050000}"/>
    <cellStyle name="Comma 9 2 3" xfId="217" xr:uid="{00000000-0005-0000-0000-0000F8050000}"/>
    <cellStyle name="Comma 9 2 3 2" xfId="537" xr:uid="{00000000-0005-0000-0000-0000F9050000}"/>
    <cellStyle name="Comma 9 2 3 2 2" xfId="1874" xr:uid="{00000000-0005-0000-0000-0000FA050000}"/>
    <cellStyle name="Comma 9 2 3 3" xfId="837" xr:uid="{00000000-0005-0000-0000-0000FB050000}"/>
    <cellStyle name="Comma 9 2 3 3 2" xfId="2174" xr:uid="{00000000-0005-0000-0000-0000FC050000}"/>
    <cellStyle name="Comma 9 2 3 4" xfId="1563" xr:uid="{00000000-0005-0000-0000-0000FD050000}"/>
    <cellStyle name="Comma 9 2 4" xfId="393" xr:uid="{00000000-0005-0000-0000-0000FE050000}"/>
    <cellStyle name="Comma 9 2 4 2" xfId="1730" xr:uid="{00000000-0005-0000-0000-0000FF050000}"/>
    <cellStyle name="Comma 9 2 5" xfId="687" xr:uid="{00000000-0005-0000-0000-000000060000}"/>
    <cellStyle name="Comma 9 2 5 2" xfId="2024" xr:uid="{00000000-0005-0000-0000-000001060000}"/>
    <cellStyle name="Comma 9 2 6" xfId="1417" xr:uid="{00000000-0005-0000-0000-000002060000}"/>
    <cellStyle name="Comma 9 3" xfId="113" xr:uid="{00000000-0005-0000-0000-000003060000}"/>
    <cellStyle name="Comma 9 3 2" xfId="263" xr:uid="{00000000-0005-0000-0000-000004060000}"/>
    <cellStyle name="Comma 9 3 2 2" xfId="583" xr:uid="{00000000-0005-0000-0000-000005060000}"/>
    <cellStyle name="Comma 9 3 2 2 2" xfId="1920" xr:uid="{00000000-0005-0000-0000-000006060000}"/>
    <cellStyle name="Comma 9 3 2 3" xfId="883" xr:uid="{00000000-0005-0000-0000-000007060000}"/>
    <cellStyle name="Comma 9 3 2 3 2" xfId="2220" xr:uid="{00000000-0005-0000-0000-000008060000}"/>
    <cellStyle name="Comma 9 3 2 4" xfId="1609" xr:uid="{00000000-0005-0000-0000-000009060000}"/>
    <cellStyle name="Comma 9 3 3" xfId="439" xr:uid="{00000000-0005-0000-0000-00000A060000}"/>
    <cellStyle name="Comma 9 3 3 2" xfId="1776" xr:uid="{00000000-0005-0000-0000-00000B060000}"/>
    <cellStyle name="Comma 9 3 4" xfId="733" xr:uid="{00000000-0005-0000-0000-00000C060000}"/>
    <cellStyle name="Comma 9 3 4 2" xfId="2070" xr:uid="{00000000-0005-0000-0000-00000D060000}"/>
    <cellStyle name="Comma 9 3 5" xfId="1463" xr:uid="{00000000-0005-0000-0000-00000E060000}"/>
    <cellStyle name="Comma 9 4" xfId="190" xr:uid="{00000000-0005-0000-0000-00000F060000}"/>
    <cellStyle name="Comma 9 4 2" xfId="511" xr:uid="{00000000-0005-0000-0000-000010060000}"/>
    <cellStyle name="Comma 9 4 2 2" xfId="1848" xr:uid="{00000000-0005-0000-0000-000011060000}"/>
    <cellStyle name="Comma 9 4 3" xfId="810" xr:uid="{00000000-0005-0000-0000-000012060000}"/>
    <cellStyle name="Comma 9 4 3 2" xfId="2147" xr:uid="{00000000-0005-0000-0000-000013060000}"/>
    <cellStyle name="Comma 9 4 4" xfId="1537" xr:uid="{00000000-0005-0000-0000-000014060000}"/>
    <cellStyle name="Comma 9 5" xfId="367" xr:uid="{00000000-0005-0000-0000-000015060000}"/>
    <cellStyle name="Comma 9 5 2" xfId="1704" xr:uid="{00000000-0005-0000-0000-000016060000}"/>
    <cellStyle name="Comma 9 6" xfId="661" xr:uid="{00000000-0005-0000-0000-000017060000}"/>
    <cellStyle name="Comma 9 6 2" xfId="1998" xr:uid="{00000000-0005-0000-0000-000018060000}"/>
    <cellStyle name="Comma 9 7" xfId="1391" xr:uid="{00000000-0005-0000-0000-000019060000}"/>
    <cellStyle name="Currency 2" xfId="1351" xr:uid="{00000000-0005-0000-0000-00001A060000}"/>
    <cellStyle name="Normal" xfId="0" builtinId="0"/>
    <cellStyle name="Normal 10" xfId="304" xr:uid="{00000000-0005-0000-0000-00001C060000}"/>
    <cellStyle name="Normal 10 2" xfId="924" xr:uid="{00000000-0005-0000-0000-00001D060000}"/>
    <cellStyle name="Normal 10 2 2" xfId="2261" xr:uid="{00000000-0005-0000-0000-00001E060000}"/>
    <cellStyle name="Normal 11" xfId="305" xr:uid="{00000000-0005-0000-0000-00001F060000}"/>
    <cellStyle name="Normal 11 2" xfId="622" xr:uid="{00000000-0005-0000-0000-000020060000}"/>
    <cellStyle name="Normal 11 2 2" xfId="1303" xr:uid="{00000000-0005-0000-0000-000021060000}"/>
    <cellStyle name="Normal 11 2 2 2" xfId="2637" xr:uid="{00000000-0005-0000-0000-000022060000}"/>
    <cellStyle name="Normal 11 2 3" xfId="1959" xr:uid="{00000000-0005-0000-0000-000023060000}"/>
    <cellStyle name="Normal 11 3" xfId="1111" xr:uid="{00000000-0005-0000-0000-000024060000}"/>
    <cellStyle name="Normal 11 3 2" xfId="2445" xr:uid="{00000000-0005-0000-0000-000025060000}"/>
    <cellStyle name="Normal 11 4" xfId="1649" xr:uid="{00000000-0005-0000-0000-000026060000}"/>
    <cellStyle name="Normal 12" xfId="306" xr:uid="{00000000-0005-0000-0000-000027060000}"/>
    <cellStyle name="Normal 12 2" xfId="328" xr:uid="{00000000-0005-0000-0000-000028060000}"/>
    <cellStyle name="Normal 12 2 2" xfId="1126" xr:uid="{00000000-0005-0000-0000-000029060000}"/>
    <cellStyle name="Normal 12 2 2 2" xfId="1348" xr:uid="{00000000-0005-0000-0000-00002A060000}"/>
    <cellStyle name="Normal 12 2 2 2 2" xfId="2680" xr:uid="{00000000-0005-0000-0000-00002B060000}"/>
    <cellStyle name="Normal 12 2 2 3" xfId="2460" xr:uid="{00000000-0005-0000-0000-00002C060000}"/>
    <cellStyle name="Normal 12 2 3" xfId="1346" xr:uid="{00000000-0005-0000-0000-00002D060000}"/>
    <cellStyle name="Normal 12 2 3 2" xfId="2678" xr:uid="{00000000-0005-0000-0000-00002E060000}"/>
    <cellStyle name="Normal 12 2 4" xfId="1667" xr:uid="{00000000-0005-0000-0000-00002F060000}"/>
    <cellStyle name="Normal 12 3" xfId="623" xr:uid="{00000000-0005-0000-0000-000030060000}"/>
    <cellStyle name="Normal 12 3 2" xfId="1304" xr:uid="{00000000-0005-0000-0000-000031060000}"/>
    <cellStyle name="Normal 12 3 2 2" xfId="2638" xr:uid="{00000000-0005-0000-0000-000032060000}"/>
    <cellStyle name="Normal 12 3 3" xfId="1960" xr:uid="{00000000-0005-0000-0000-000033060000}"/>
    <cellStyle name="Normal 12 4" xfId="1112" xr:uid="{00000000-0005-0000-0000-000034060000}"/>
    <cellStyle name="Normal 12 4 2" xfId="2446" xr:uid="{00000000-0005-0000-0000-000035060000}"/>
    <cellStyle name="Normal 12 5" xfId="1650" xr:uid="{00000000-0005-0000-0000-000036060000}"/>
    <cellStyle name="Normal 13" xfId="309" xr:uid="{00000000-0005-0000-0000-000037060000}"/>
    <cellStyle name="Normal 13 2" xfId="320" xr:uid="{00000000-0005-0000-0000-000038060000}"/>
    <cellStyle name="Normal 13 2 2" xfId="1119" xr:uid="{00000000-0005-0000-0000-000039060000}"/>
    <cellStyle name="Normal 13 2 2 2" xfId="2453" xr:uid="{00000000-0005-0000-0000-00003A060000}"/>
    <cellStyle name="Normal 13 2 3" xfId="1660" xr:uid="{00000000-0005-0000-0000-00003B060000}"/>
    <cellStyle name="Normal 13 3" xfId="626" xr:uid="{00000000-0005-0000-0000-00003C060000}"/>
    <cellStyle name="Normal 13 3 2" xfId="1306" xr:uid="{00000000-0005-0000-0000-00003D060000}"/>
    <cellStyle name="Normal 13 3 2 2" xfId="2640" xr:uid="{00000000-0005-0000-0000-00003E060000}"/>
    <cellStyle name="Normal 13 3 3" xfId="1963" xr:uid="{00000000-0005-0000-0000-00003F060000}"/>
    <cellStyle name="Normal 13 4" xfId="925" xr:uid="{00000000-0005-0000-0000-000040060000}"/>
    <cellStyle name="Normal 13 4 2" xfId="2262" xr:uid="{00000000-0005-0000-0000-000041060000}"/>
    <cellStyle name="Normal 13 5" xfId="1114" xr:uid="{00000000-0005-0000-0000-000042060000}"/>
    <cellStyle name="Normal 13 5 2" xfId="2448" xr:uid="{00000000-0005-0000-0000-000043060000}"/>
    <cellStyle name="Normal 13 6" xfId="1653" xr:uid="{00000000-0005-0000-0000-000044060000}"/>
    <cellStyle name="Normal 14" xfId="1343" xr:uid="{00000000-0005-0000-0000-000045060000}"/>
    <cellStyle name="Normal 14 2" xfId="2675" xr:uid="{00000000-0005-0000-0000-000046060000}"/>
    <cellStyle name="Normal 15" xfId="1355" xr:uid="{00000000-0005-0000-0000-000047060000}"/>
    <cellStyle name="Normal 15 2" xfId="2685" xr:uid="{00000000-0005-0000-0000-000048060000}"/>
    <cellStyle name="Normal 16" xfId="2688" xr:uid="{00000000-0005-0000-0000-000049060000}"/>
    <cellStyle name="Normal 2" xfId="2" xr:uid="{00000000-0005-0000-0000-00004A060000}"/>
    <cellStyle name="Normal 2 2" xfId="7" xr:uid="{00000000-0005-0000-0000-00004B060000}"/>
    <cellStyle name="Normal 2 2 2" xfId="158" xr:uid="{00000000-0005-0000-0000-00004C060000}"/>
    <cellStyle name="Normal 2 2 2 2" xfId="778" xr:uid="{00000000-0005-0000-0000-00004D060000}"/>
    <cellStyle name="Normal 2 2 2 2 2" xfId="2115" xr:uid="{00000000-0005-0000-0000-00004E060000}"/>
    <cellStyle name="Normal 2 2 2 3" xfId="1010" xr:uid="{00000000-0005-0000-0000-00004F060000}"/>
    <cellStyle name="Normal 2 2 3" xfId="336" xr:uid="{00000000-0005-0000-0000-000050060000}"/>
    <cellStyle name="Normal 2 2 3 2" xfId="1350" xr:uid="{00000000-0005-0000-0000-000051060000}"/>
    <cellStyle name="Normal 2 2 4" xfId="1349" xr:uid="{00000000-0005-0000-0000-000052060000}"/>
    <cellStyle name="Normal 2 2 4 2" xfId="1353" xr:uid="{00000000-0005-0000-0000-000053060000}"/>
    <cellStyle name="Normal 2 2 4 2 2" xfId="1354" xr:uid="{00000000-0005-0000-0000-000054060000}"/>
    <cellStyle name="Normal 2 2 4 2 2 2" xfId="2684" xr:uid="{00000000-0005-0000-0000-000055060000}"/>
    <cellStyle name="Normal 2 2 4 2 3" xfId="2683" xr:uid="{00000000-0005-0000-0000-000056060000}"/>
    <cellStyle name="Normal 2 2 4 3" xfId="2681" xr:uid="{00000000-0005-0000-0000-000057060000}"/>
    <cellStyle name="Normal 2 2 5" xfId="1352" xr:uid="{00000000-0005-0000-0000-000058060000}"/>
    <cellStyle name="Normal 2 2 5 2" xfId="2682" xr:uid="{00000000-0005-0000-0000-000059060000}"/>
    <cellStyle name="Normal 2 3" xfId="1" xr:uid="{00000000-0005-0000-0000-00005A060000}"/>
    <cellStyle name="Normal 2 3 2" xfId="21" xr:uid="{00000000-0005-0000-0000-00005B060000}"/>
    <cellStyle name="Normal 2 3 2 2" xfId="171" xr:uid="{00000000-0005-0000-0000-00005C060000}"/>
    <cellStyle name="Normal 2 3 2 2 2" xfId="310" xr:uid="{00000000-0005-0000-0000-00005D060000}"/>
    <cellStyle name="Normal 2 3 2 2 2 2" xfId="627" xr:uid="{00000000-0005-0000-0000-00005E060000}"/>
    <cellStyle name="Normal 2 3 2 2 2 2 2" xfId="1307" xr:uid="{00000000-0005-0000-0000-00005F060000}"/>
    <cellStyle name="Normal 2 3 2 2 2 2 2 2" xfId="2641" xr:uid="{00000000-0005-0000-0000-000060060000}"/>
    <cellStyle name="Normal 2 3 2 2 2 2 3" xfId="1964" xr:uid="{00000000-0005-0000-0000-000061060000}"/>
    <cellStyle name="Normal 2 3 2 2 2 3" xfId="1115" xr:uid="{00000000-0005-0000-0000-000062060000}"/>
    <cellStyle name="Normal 2 3 2 2 2 3 2" xfId="2449" xr:uid="{00000000-0005-0000-0000-000063060000}"/>
    <cellStyle name="Normal 2 3 2 2 2 4" xfId="1654" xr:uid="{00000000-0005-0000-0000-000064060000}"/>
    <cellStyle name="Normal 2 3 2 2 3" xfId="313" xr:uid="{00000000-0005-0000-0000-000065060000}"/>
    <cellStyle name="Normal 2 3 2 2 3 2" xfId="1116" xr:uid="{00000000-0005-0000-0000-000066060000}"/>
    <cellStyle name="Normal 2 3 2 2 3 2 2" xfId="2450" xr:uid="{00000000-0005-0000-0000-000067060000}"/>
    <cellStyle name="Normal 2 3 2 2 3 3" xfId="1356" xr:uid="{00000000-0005-0000-0000-000068060000}"/>
    <cellStyle name="Normal 2 3 2 2 3 3 2" xfId="2686" xr:uid="{00000000-0005-0000-0000-000069060000}"/>
    <cellStyle name="Normal 2 3 2 2 3 4" xfId="1656" xr:uid="{00000000-0005-0000-0000-00006A060000}"/>
    <cellStyle name="Normal 2 3 2 2 4" xfId="317" xr:uid="{00000000-0005-0000-0000-00006B060000}"/>
    <cellStyle name="Normal 2 3 2 2 4 2" xfId="1118" xr:uid="{00000000-0005-0000-0000-00006C060000}"/>
    <cellStyle name="Normal 2 3 2 2 4 2 2" xfId="2452" xr:uid="{00000000-0005-0000-0000-00006D060000}"/>
    <cellStyle name="Normal 2 3 2 2 4 3" xfId="1658" xr:uid="{00000000-0005-0000-0000-00006E060000}"/>
    <cellStyle name="Normal 2 3 2 2 5" xfId="791" xr:uid="{00000000-0005-0000-0000-00006F060000}"/>
    <cellStyle name="Normal 2 3 2 2 5 2" xfId="2128" xr:uid="{00000000-0005-0000-0000-000070060000}"/>
    <cellStyle name="Normal 2 3 2 2 6" xfId="1021" xr:uid="{00000000-0005-0000-0000-000071060000}"/>
    <cellStyle name="Normal 2 3 2 2 6 2" xfId="2357" xr:uid="{00000000-0005-0000-0000-000072060000}"/>
    <cellStyle name="Normal 2 3 2 2 7" xfId="1518" xr:uid="{00000000-0005-0000-0000-000073060000}"/>
    <cellStyle name="Normal 2 3 2 3" xfId="348" xr:uid="{00000000-0005-0000-0000-000074060000}"/>
    <cellStyle name="Normal 2 3 2 3 2" xfId="1139" xr:uid="{00000000-0005-0000-0000-000075060000}"/>
    <cellStyle name="Normal 2 3 2 3 2 2" xfId="2473" xr:uid="{00000000-0005-0000-0000-000076060000}"/>
    <cellStyle name="Normal 2 3 2 3 3" xfId="1685" xr:uid="{00000000-0005-0000-0000-000077060000}"/>
    <cellStyle name="Normal 2 3 2 4" xfId="642" xr:uid="{00000000-0005-0000-0000-000078060000}"/>
    <cellStyle name="Normal 2 3 2 4 2" xfId="1979" xr:uid="{00000000-0005-0000-0000-000079060000}"/>
    <cellStyle name="Normal 2 3 2 5" xfId="941" xr:uid="{00000000-0005-0000-0000-00007A060000}"/>
    <cellStyle name="Normal 2 3 2 5 2" xfId="2278" xr:uid="{00000000-0005-0000-0000-00007B060000}"/>
    <cellStyle name="Normal 2 3 2 6" xfId="1372" xr:uid="{00000000-0005-0000-0000-00007C060000}"/>
    <cellStyle name="Normal 2 3 3" xfId="929" xr:uid="{00000000-0005-0000-0000-00007D060000}"/>
    <cellStyle name="Normal 2 3 3 2" xfId="2266" xr:uid="{00000000-0005-0000-0000-00007E060000}"/>
    <cellStyle name="Normal 2 3 4" xfId="1308" xr:uid="{00000000-0005-0000-0000-00007F060000}"/>
    <cellStyle name="Normal 2 4 2" xfId="16" xr:uid="{00000000-0005-0000-0000-000080060000}"/>
    <cellStyle name="Normal 2 4 2 2" xfId="166" xr:uid="{00000000-0005-0000-0000-000081060000}"/>
    <cellStyle name="Normal 2 4 2 2 2" xfId="786" xr:uid="{00000000-0005-0000-0000-000082060000}"/>
    <cellStyle name="Normal 2 4 2 2 2 2" xfId="2123" xr:uid="{00000000-0005-0000-0000-000083060000}"/>
    <cellStyle name="Normal 2 4 2 2 3" xfId="1017" xr:uid="{00000000-0005-0000-0000-000084060000}"/>
    <cellStyle name="Normal 2 4 2 2 3 2" xfId="2353" xr:uid="{00000000-0005-0000-0000-000085060000}"/>
    <cellStyle name="Normal 2 4 2 2 4" xfId="1514" xr:uid="{00000000-0005-0000-0000-000086060000}"/>
    <cellStyle name="Normal 2 4 2 3" xfId="344" xr:uid="{00000000-0005-0000-0000-000087060000}"/>
    <cellStyle name="Normal 2 4 2 3 2" xfId="1136" xr:uid="{00000000-0005-0000-0000-000088060000}"/>
    <cellStyle name="Normal 2 4 2 3 2 2" xfId="2470" xr:uid="{00000000-0005-0000-0000-000089060000}"/>
    <cellStyle name="Normal 2 4 2 3 3" xfId="1681" xr:uid="{00000000-0005-0000-0000-00008A060000}"/>
    <cellStyle name="Normal 2 4 2 4" xfId="638" xr:uid="{00000000-0005-0000-0000-00008B060000}"/>
    <cellStyle name="Normal 2 4 2 4 2" xfId="1975" xr:uid="{00000000-0005-0000-0000-00008C060000}"/>
    <cellStyle name="Normal 2 4 2 5" xfId="938" xr:uid="{00000000-0005-0000-0000-00008D060000}"/>
    <cellStyle name="Normal 2 4 2 5 2" xfId="2275" xr:uid="{00000000-0005-0000-0000-00008E060000}"/>
    <cellStyle name="Normal 2 4 2 6" xfId="1368" xr:uid="{00000000-0005-0000-0000-00008F060000}"/>
    <cellStyle name="Normal 3" xfId="5" xr:uid="{00000000-0005-0000-0000-000090060000}"/>
    <cellStyle name="Normal 3 2" xfId="29" xr:uid="{00000000-0005-0000-0000-000091060000}"/>
    <cellStyle name="Normal 3 2 2" xfId="69" xr:uid="{00000000-0005-0000-0000-000092060000}"/>
    <cellStyle name="Normal 3 2 2 2" xfId="141" xr:uid="{00000000-0005-0000-0000-000093060000}"/>
    <cellStyle name="Normal 3 2 2 2 2" xfId="291" xr:uid="{00000000-0005-0000-0000-000094060000}"/>
    <cellStyle name="Normal 3 2 2 2 2 2" xfId="611" xr:uid="{00000000-0005-0000-0000-000095060000}"/>
    <cellStyle name="Normal 3 2 2 2 2 2 2" xfId="1292" xr:uid="{00000000-0005-0000-0000-000096060000}"/>
    <cellStyle name="Normal 3 2 2 2 2 2 2 2" xfId="2626" xr:uid="{00000000-0005-0000-0000-000097060000}"/>
    <cellStyle name="Normal 3 2 2 2 2 2 3" xfId="1948" xr:uid="{00000000-0005-0000-0000-000098060000}"/>
    <cellStyle name="Normal 3 2 2 2 2 3" xfId="911" xr:uid="{00000000-0005-0000-0000-000099060000}"/>
    <cellStyle name="Normal 3 2 2 2 2 3 2" xfId="2248" xr:uid="{00000000-0005-0000-0000-00009A060000}"/>
    <cellStyle name="Normal 3 2 2 2 2 4" xfId="1098" xr:uid="{00000000-0005-0000-0000-00009B060000}"/>
    <cellStyle name="Normal 3 2 2 2 2 4 2" xfId="2433" xr:uid="{00000000-0005-0000-0000-00009C060000}"/>
    <cellStyle name="Normal 3 2 2 2 2 5" xfId="1637" xr:uid="{00000000-0005-0000-0000-00009D060000}"/>
    <cellStyle name="Normal 3 2 2 2 3" xfId="467" xr:uid="{00000000-0005-0000-0000-00009E060000}"/>
    <cellStyle name="Normal 3 2 2 2 3 2" xfId="1192" xr:uid="{00000000-0005-0000-0000-00009F060000}"/>
    <cellStyle name="Normal 3 2 2 2 3 2 2" xfId="2526" xr:uid="{00000000-0005-0000-0000-0000A0060000}"/>
    <cellStyle name="Normal 3 2 2 2 3 3" xfId="1804" xr:uid="{00000000-0005-0000-0000-0000A1060000}"/>
    <cellStyle name="Normal 3 2 2 2 4" xfId="761" xr:uid="{00000000-0005-0000-0000-0000A2060000}"/>
    <cellStyle name="Normal 3 2 2 2 4 2" xfId="2098" xr:uid="{00000000-0005-0000-0000-0000A3060000}"/>
    <cellStyle name="Normal 3 2 2 2 5" xfId="994" xr:uid="{00000000-0005-0000-0000-0000A4060000}"/>
    <cellStyle name="Normal 3 2 2 2 5 2" xfId="2331" xr:uid="{00000000-0005-0000-0000-0000A5060000}"/>
    <cellStyle name="Normal 3 2 2 2 6" xfId="1491" xr:uid="{00000000-0005-0000-0000-0000A6060000}"/>
    <cellStyle name="Normal 3 2 2 3" xfId="219" xr:uid="{00000000-0005-0000-0000-0000A7060000}"/>
    <cellStyle name="Normal 3 2 2 3 2" xfId="539" xr:uid="{00000000-0005-0000-0000-0000A8060000}"/>
    <cellStyle name="Normal 3 2 2 3 2 2" xfId="1242" xr:uid="{00000000-0005-0000-0000-0000A9060000}"/>
    <cellStyle name="Normal 3 2 2 3 2 2 2" xfId="2576" xr:uid="{00000000-0005-0000-0000-0000AA060000}"/>
    <cellStyle name="Normal 3 2 2 3 2 3" xfId="1876" xr:uid="{00000000-0005-0000-0000-0000AB060000}"/>
    <cellStyle name="Normal 3 2 2 3 3" xfId="839" xr:uid="{00000000-0005-0000-0000-0000AC060000}"/>
    <cellStyle name="Normal 3 2 2 3 3 2" xfId="2176" xr:uid="{00000000-0005-0000-0000-0000AD060000}"/>
    <cellStyle name="Normal 3 2 2 3 4" xfId="1048" xr:uid="{00000000-0005-0000-0000-0000AE060000}"/>
    <cellStyle name="Normal 3 2 2 3 4 2" xfId="2383" xr:uid="{00000000-0005-0000-0000-0000AF060000}"/>
    <cellStyle name="Normal 3 2 2 3 5" xfId="1565" xr:uid="{00000000-0005-0000-0000-0000B0060000}"/>
    <cellStyle name="Normal 3 2 2 4" xfId="395" xr:uid="{00000000-0005-0000-0000-0000B1060000}"/>
    <cellStyle name="Normal 3 2 2 4 2" xfId="1156" xr:uid="{00000000-0005-0000-0000-0000B2060000}"/>
    <cellStyle name="Normal 3 2 2 4 2 2" xfId="2490" xr:uid="{00000000-0005-0000-0000-0000B3060000}"/>
    <cellStyle name="Normal 3 2 2 4 3" xfId="1732" xr:uid="{00000000-0005-0000-0000-0000B4060000}"/>
    <cellStyle name="Normal 3 2 2 5" xfId="689" xr:uid="{00000000-0005-0000-0000-0000B5060000}"/>
    <cellStyle name="Normal 3 2 2 5 2" xfId="2026" xr:uid="{00000000-0005-0000-0000-0000B6060000}"/>
    <cellStyle name="Normal 3 2 2 6" xfId="958" xr:uid="{00000000-0005-0000-0000-0000B7060000}"/>
    <cellStyle name="Normal 3 2 2 6 2" xfId="2295" xr:uid="{00000000-0005-0000-0000-0000B8060000}"/>
    <cellStyle name="Normal 3 2 2 7" xfId="1419" xr:uid="{00000000-0005-0000-0000-0000B9060000}"/>
    <cellStyle name="Normal 3 2 3" xfId="102" xr:uid="{00000000-0005-0000-0000-0000BA060000}"/>
    <cellStyle name="Normal 3 2 3 2" xfId="252" xr:uid="{00000000-0005-0000-0000-0000BB060000}"/>
    <cellStyle name="Normal 3 2 3 2 2" xfId="572" xr:uid="{00000000-0005-0000-0000-0000BC060000}"/>
    <cellStyle name="Normal 3 2 3 2 2 2" xfId="1273" xr:uid="{00000000-0005-0000-0000-0000BD060000}"/>
    <cellStyle name="Normal 3 2 3 2 2 2 2" xfId="2607" xr:uid="{00000000-0005-0000-0000-0000BE060000}"/>
    <cellStyle name="Normal 3 2 3 2 2 3" xfId="1909" xr:uid="{00000000-0005-0000-0000-0000BF060000}"/>
    <cellStyle name="Normal 3 2 3 2 3" xfId="872" xr:uid="{00000000-0005-0000-0000-0000C0060000}"/>
    <cellStyle name="Normal 3 2 3 2 3 2" xfId="2209" xr:uid="{00000000-0005-0000-0000-0000C1060000}"/>
    <cellStyle name="Normal 3 2 3 2 4" xfId="1079" xr:uid="{00000000-0005-0000-0000-0000C2060000}"/>
    <cellStyle name="Normal 3 2 3 2 4 2" xfId="2414" xr:uid="{00000000-0005-0000-0000-0000C3060000}"/>
    <cellStyle name="Normal 3 2 3 2 5" xfId="1598" xr:uid="{00000000-0005-0000-0000-0000C4060000}"/>
    <cellStyle name="Normal 3 2 3 3" xfId="428" xr:uid="{00000000-0005-0000-0000-0000C5060000}"/>
    <cellStyle name="Normal 3 2 3 3 2" xfId="1179" xr:uid="{00000000-0005-0000-0000-0000C6060000}"/>
    <cellStyle name="Normal 3 2 3 3 2 2" xfId="2513" xr:uid="{00000000-0005-0000-0000-0000C7060000}"/>
    <cellStyle name="Normal 3 2 3 3 3" xfId="1765" xr:uid="{00000000-0005-0000-0000-0000C8060000}"/>
    <cellStyle name="Normal 3 2 3 4" xfId="722" xr:uid="{00000000-0005-0000-0000-0000C9060000}"/>
    <cellStyle name="Normal 3 2 3 4 2" xfId="2059" xr:uid="{00000000-0005-0000-0000-0000CA060000}"/>
    <cellStyle name="Normal 3 2 3 5" xfId="981" xr:uid="{00000000-0005-0000-0000-0000CB060000}"/>
    <cellStyle name="Normal 3 2 3 5 2" xfId="2318" xr:uid="{00000000-0005-0000-0000-0000CC060000}"/>
    <cellStyle name="Normal 3 2 3 6" xfId="1452" xr:uid="{00000000-0005-0000-0000-0000CD060000}"/>
    <cellStyle name="Normal 3 2 4" xfId="179" xr:uid="{00000000-0005-0000-0000-0000CE060000}"/>
    <cellStyle name="Normal 3 2 4 2" xfId="500" xr:uid="{00000000-0005-0000-0000-0000CF060000}"/>
    <cellStyle name="Normal 3 2 4 2 2" xfId="1223" xr:uid="{00000000-0005-0000-0000-0000D0060000}"/>
    <cellStyle name="Normal 3 2 4 2 2 2" xfId="2557" xr:uid="{00000000-0005-0000-0000-0000D1060000}"/>
    <cellStyle name="Normal 3 2 4 2 3" xfId="1837" xr:uid="{00000000-0005-0000-0000-0000D2060000}"/>
    <cellStyle name="Normal 3 2 4 3" xfId="799" xr:uid="{00000000-0005-0000-0000-0000D3060000}"/>
    <cellStyle name="Normal 3 2 4 3 2" xfId="2136" xr:uid="{00000000-0005-0000-0000-0000D4060000}"/>
    <cellStyle name="Normal 3 2 4 4" xfId="1028" xr:uid="{00000000-0005-0000-0000-0000D5060000}"/>
    <cellStyle name="Normal 3 2 4 4 2" xfId="2364" xr:uid="{00000000-0005-0000-0000-0000D6060000}"/>
    <cellStyle name="Normal 3 2 4 5" xfId="1526" xr:uid="{00000000-0005-0000-0000-0000D7060000}"/>
    <cellStyle name="Normal 3 2 5" xfId="356" xr:uid="{00000000-0005-0000-0000-0000D8060000}"/>
    <cellStyle name="Normal 3 2 5 2" xfId="1143" xr:uid="{00000000-0005-0000-0000-0000D9060000}"/>
    <cellStyle name="Normal 3 2 5 2 2" xfId="2477" xr:uid="{00000000-0005-0000-0000-0000DA060000}"/>
    <cellStyle name="Normal 3 2 5 3" xfId="1693" xr:uid="{00000000-0005-0000-0000-0000DB060000}"/>
    <cellStyle name="Normal 3 2 6" xfId="650" xr:uid="{00000000-0005-0000-0000-0000DC060000}"/>
    <cellStyle name="Normal 3 2 6 2" xfId="1987" xr:uid="{00000000-0005-0000-0000-0000DD060000}"/>
    <cellStyle name="Normal 3 2 7" xfId="945" xr:uid="{00000000-0005-0000-0000-0000DE060000}"/>
    <cellStyle name="Normal 3 2 7 2" xfId="2282" xr:uid="{00000000-0005-0000-0000-0000DF060000}"/>
    <cellStyle name="Normal 3 2 8" xfId="1380" xr:uid="{00000000-0005-0000-0000-0000E0060000}"/>
    <cellStyle name="Normal 3 3" xfId="68" xr:uid="{00000000-0005-0000-0000-0000E1060000}"/>
    <cellStyle name="Normal 3 3 2" xfId="140" xr:uid="{00000000-0005-0000-0000-0000E2060000}"/>
    <cellStyle name="Normal 3 3 2 2" xfId="290" xr:uid="{00000000-0005-0000-0000-0000E3060000}"/>
    <cellStyle name="Normal 3 3 2 2 2" xfId="610" xr:uid="{00000000-0005-0000-0000-0000E4060000}"/>
    <cellStyle name="Normal 3 3 2 2 2 2" xfId="1291" xr:uid="{00000000-0005-0000-0000-0000E5060000}"/>
    <cellStyle name="Normal 3 3 2 2 2 2 2" xfId="2625" xr:uid="{00000000-0005-0000-0000-0000E6060000}"/>
    <cellStyle name="Normal 3 3 2 2 2 3" xfId="1947" xr:uid="{00000000-0005-0000-0000-0000E7060000}"/>
    <cellStyle name="Normal 3 3 2 2 3" xfId="910" xr:uid="{00000000-0005-0000-0000-0000E8060000}"/>
    <cellStyle name="Normal 3 3 2 2 3 2" xfId="2247" xr:uid="{00000000-0005-0000-0000-0000E9060000}"/>
    <cellStyle name="Normal 3 3 2 2 4" xfId="1097" xr:uid="{00000000-0005-0000-0000-0000EA060000}"/>
    <cellStyle name="Normal 3 3 2 2 4 2" xfId="2432" xr:uid="{00000000-0005-0000-0000-0000EB060000}"/>
    <cellStyle name="Normal 3 3 2 2 5" xfId="1636" xr:uid="{00000000-0005-0000-0000-0000EC060000}"/>
    <cellStyle name="Normal 3 3 2 3" xfId="466" xr:uid="{00000000-0005-0000-0000-0000ED060000}"/>
    <cellStyle name="Normal 3 3 2 3 2" xfId="1191" xr:uid="{00000000-0005-0000-0000-0000EE060000}"/>
    <cellStyle name="Normal 3 3 2 3 2 2" xfId="2525" xr:uid="{00000000-0005-0000-0000-0000EF060000}"/>
    <cellStyle name="Normal 3 3 2 3 3" xfId="1803" xr:uid="{00000000-0005-0000-0000-0000F0060000}"/>
    <cellStyle name="Normal 3 3 2 4" xfId="760" xr:uid="{00000000-0005-0000-0000-0000F1060000}"/>
    <cellStyle name="Normal 3 3 2 4 2" xfId="2097" xr:uid="{00000000-0005-0000-0000-0000F2060000}"/>
    <cellStyle name="Normal 3 3 2 5" xfId="993" xr:uid="{00000000-0005-0000-0000-0000F3060000}"/>
    <cellStyle name="Normal 3 3 2 5 2" xfId="2330" xr:uid="{00000000-0005-0000-0000-0000F4060000}"/>
    <cellStyle name="Normal 3 3 2 6" xfId="1490" xr:uid="{00000000-0005-0000-0000-0000F5060000}"/>
    <cellStyle name="Normal 3 3 3" xfId="218" xr:uid="{00000000-0005-0000-0000-0000F6060000}"/>
    <cellStyle name="Normal 3 3 3 2" xfId="538" xr:uid="{00000000-0005-0000-0000-0000F7060000}"/>
    <cellStyle name="Normal 3 3 3 2 2" xfId="1241" xr:uid="{00000000-0005-0000-0000-0000F8060000}"/>
    <cellStyle name="Normal 3 3 3 2 2 2" xfId="2575" xr:uid="{00000000-0005-0000-0000-0000F9060000}"/>
    <cellStyle name="Normal 3 3 3 2 3" xfId="1875" xr:uid="{00000000-0005-0000-0000-0000FA060000}"/>
    <cellStyle name="Normal 3 3 3 3" xfId="838" xr:uid="{00000000-0005-0000-0000-0000FB060000}"/>
    <cellStyle name="Normal 3 3 3 3 2" xfId="2175" xr:uid="{00000000-0005-0000-0000-0000FC060000}"/>
    <cellStyle name="Normal 3 3 3 4" xfId="1047" xr:uid="{00000000-0005-0000-0000-0000FD060000}"/>
    <cellStyle name="Normal 3 3 3 4 2" xfId="2382" xr:uid="{00000000-0005-0000-0000-0000FE060000}"/>
    <cellStyle name="Normal 3 3 3 5" xfId="1564" xr:uid="{00000000-0005-0000-0000-0000FF060000}"/>
    <cellStyle name="Normal 3 3 4" xfId="394" xr:uid="{00000000-0005-0000-0000-000000070000}"/>
    <cellStyle name="Normal 3 3 4 2" xfId="1155" xr:uid="{00000000-0005-0000-0000-000001070000}"/>
    <cellStyle name="Normal 3 3 4 2 2" xfId="2489" xr:uid="{00000000-0005-0000-0000-000002070000}"/>
    <cellStyle name="Normal 3 3 4 3" xfId="1731" xr:uid="{00000000-0005-0000-0000-000003070000}"/>
    <cellStyle name="Normal 3 3 5" xfId="688" xr:uid="{00000000-0005-0000-0000-000004070000}"/>
    <cellStyle name="Normal 3 3 5 2" xfId="2025" xr:uid="{00000000-0005-0000-0000-000005070000}"/>
    <cellStyle name="Normal 3 3 6" xfId="957" xr:uid="{00000000-0005-0000-0000-000006070000}"/>
    <cellStyle name="Normal 3 3 6 2" xfId="2294" xr:uid="{00000000-0005-0000-0000-000007070000}"/>
    <cellStyle name="Normal 3 3 7" xfId="1418" xr:uid="{00000000-0005-0000-0000-000008070000}"/>
    <cellStyle name="Normal 3 4" xfId="83" xr:uid="{00000000-0005-0000-0000-000009070000}"/>
    <cellStyle name="Normal 3 4 2" xfId="233" xr:uid="{00000000-0005-0000-0000-00000A070000}"/>
    <cellStyle name="Normal 3 4 2 2" xfId="553" xr:uid="{00000000-0005-0000-0000-00000B070000}"/>
    <cellStyle name="Normal 3 4 2 2 2" xfId="1256" xr:uid="{00000000-0005-0000-0000-00000C070000}"/>
    <cellStyle name="Normal 3 4 2 2 2 2" xfId="2590" xr:uid="{00000000-0005-0000-0000-00000D070000}"/>
    <cellStyle name="Normal 3 4 2 2 3" xfId="1890" xr:uid="{00000000-0005-0000-0000-00000E070000}"/>
    <cellStyle name="Normal 3 4 2 3" xfId="853" xr:uid="{00000000-0005-0000-0000-00000F070000}"/>
    <cellStyle name="Normal 3 4 2 3 2" xfId="2190" xr:uid="{00000000-0005-0000-0000-000010070000}"/>
    <cellStyle name="Normal 3 4 2 4" xfId="1062" xr:uid="{00000000-0005-0000-0000-000011070000}"/>
    <cellStyle name="Normal 3 4 2 4 2" xfId="2397" xr:uid="{00000000-0005-0000-0000-000012070000}"/>
    <cellStyle name="Normal 3 4 2 5" xfId="1579" xr:uid="{00000000-0005-0000-0000-000013070000}"/>
    <cellStyle name="Normal 3 4 3" xfId="409" xr:uid="{00000000-0005-0000-0000-000014070000}"/>
    <cellStyle name="Normal 3 4 3 2" xfId="1168" xr:uid="{00000000-0005-0000-0000-000015070000}"/>
    <cellStyle name="Normal 3 4 3 2 2" xfId="2502" xr:uid="{00000000-0005-0000-0000-000016070000}"/>
    <cellStyle name="Normal 3 4 3 3" xfId="1746" xr:uid="{00000000-0005-0000-0000-000017070000}"/>
    <cellStyle name="Normal 3 4 4" xfId="703" xr:uid="{00000000-0005-0000-0000-000018070000}"/>
    <cellStyle name="Normal 3 4 4 2" xfId="2040" xr:uid="{00000000-0005-0000-0000-000019070000}"/>
    <cellStyle name="Normal 3 4 5" xfId="970" xr:uid="{00000000-0005-0000-0000-00001A070000}"/>
    <cellStyle name="Normal 3 4 5 2" xfId="2307" xr:uid="{00000000-0005-0000-0000-00001B070000}"/>
    <cellStyle name="Normal 3 4 6" xfId="1433" xr:uid="{00000000-0005-0000-0000-00001C070000}"/>
    <cellStyle name="Normal 3 5" xfId="156" xr:uid="{00000000-0005-0000-0000-00001D070000}"/>
    <cellStyle name="Normal 3 5 2" xfId="481" xr:uid="{00000000-0005-0000-0000-00001E070000}"/>
    <cellStyle name="Normal 3 5 2 2" xfId="1206" xr:uid="{00000000-0005-0000-0000-00001F070000}"/>
    <cellStyle name="Normal 3 5 2 2 2" xfId="2540" xr:uid="{00000000-0005-0000-0000-000020070000}"/>
    <cellStyle name="Normal 3 5 2 3" xfId="1818" xr:uid="{00000000-0005-0000-0000-000021070000}"/>
    <cellStyle name="Normal 3 5 3" xfId="776" xr:uid="{00000000-0005-0000-0000-000022070000}"/>
    <cellStyle name="Normal 3 5 3 2" xfId="2113" xr:uid="{00000000-0005-0000-0000-000023070000}"/>
    <cellStyle name="Normal 3 5 4" xfId="1008" xr:uid="{00000000-0005-0000-0000-000024070000}"/>
    <cellStyle name="Normal 3 5 4 2" xfId="2345" xr:uid="{00000000-0005-0000-0000-000025070000}"/>
    <cellStyle name="Normal 3 5 5" xfId="1505" xr:uid="{00000000-0005-0000-0000-000026070000}"/>
    <cellStyle name="Normal 3 6" xfId="334" xr:uid="{00000000-0005-0000-0000-000027070000}"/>
    <cellStyle name="Normal 3 6 2" xfId="1130" xr:uid="{00000000-0005-0000-0000-000028070000}"/>
    <cellStyle name="Normal 3 6 2 2" xfId="2464" xr:uid="{00000000-0005-0000-0000-000029070000}"/>
    <cellStyle name="Normal 3 6 3" xfId="1672" xr:uid="{00000000-0005-0000-0000-00002A070000}"/>
    <cellStyle name="Normal 3 7" xfId="629" xr:uid="{00000000-0005-0000-0000-00002B070000}"/>
    <cellStyle name="Normal 3 7 2" xfId="1966" xr:uid="{00000000-0005-0000-0000-00002C070000}"/>
    <cellStyle name="Normal 3 8" xfId="932" xr:uid="{00000000-0005-0000-0000-00002D070000}"/>
    <cellStyle name="Normal 3 8 2" xfId="2269" xr:uid="{00000000-0005-0000-0000-00002E070000}"/>
    <cellStyle name="Normal 3 9" xfId="1359" xr:uid="{00000000-0005-0000-0000-00002F070000}"/>
    <cellStyle name="Normal 4" xfId="10" xr:uid="{00000000-0005-0000-0000-000030070000}"/>
    <cellStyle name="Normal 4 2" xfId="30" xr:uid="{00000000-0005-0000-0000-000031070000}"/>
    <cellStyle name="Normal 4 2 2" xfId="71" xr:uid="{00000000-0005-0000-0000-000032070000}"/>
    <cellStyle name="Normal 4 2 2 2" xfId="143" xr:uid="{00000000-0005-0000-0000-000033070000}"/>
    <cellStyle name="Normal 4 2 2 2 2" xfId="293" xr:uid="{00000000-0005-0000-0000-000034070000}"/>
    <cellStyle name="Normal 4 2 2 2 2 2" xfId="613" xr:uid="{00000000-0005-0000-0000-000035070000}"/>
    <cellStyle name="Normal 4 2 2 2 2 2 2" xfId="1294" xr:uid="{00000000-0005-0000-0000-000036070000}"/>
    <cellStyle name="Normal 4 2 2 2 2 2 2 2" xfId="2628" xr:uid="{00000000-0005-0000-0000-000037070000}"/>
    <cellStyle name="Normal 4 2 2 2 2 2 3" xfId="1950" xr:uid="{00000000-0005-0000-0000-000038070000}"/>
    <cellStyle name="Normal 4 2 2 2 2 3" xfId="913" xr:uid="{00000000-0005-0000-0000-000039070000}"/>
    <cellStyle name="Normal 4 2 2 2 2 3 2" xfId="2250" xr:uid="{00000000-0005-0000-0000-00003A070000}"/>
    <cellStyle name="Normal 4 2 2 2 2 4" xfId="1100" xr:uid="{00000000-0005-0000-0000-00003B070000}"/>
    <cellStyle name="Normal 4 2 2 2 2 4 2" xfId="2435" xr:uid="{00000000-0005-0000-0000-00003C070000}"/>
    <cellStyle name="Normal 4 2 2 2 2 5" xfId="1639" xr:uid="{00000000-0005-0000-0000-00003D070000}"/>
    <cellStyle name="Normal 4 2 2 2 3" xfId="469" xr:uid="{00000000-0005-0000-0000-00003E070000}"/>
    <cellStyle name="Normal 4 2 2 2 3 2" xfId="1194" xr:uid="{00000000-0005-0000-0000-00003F070000}"/>
    <cellStyle name="Normal 4 2 2 2 3 2 2" xfId="2528" xr:uid="{00000000-0005-0000-0000-000040070000}"/>
    <cellStyle name="Normal 4 2 2 2 3 3" xfId="1806" xr:uid="{00000000-0005-0000-0000-000041070000}"/>
    <cellStyle name="Normal 4 2 2 2 4" xfId="763" xr:uid="{00000000-0005-0000-0000-000042070000}"/>
    <cellStyle name="Normal 4 2 2 2 4 2" xfId="2100" xr:uid="{00000000-0005-0000-0000-000043070000}"/>
    <cellStyle name="Normal 4 2 2 2 5" xfId="996" xr:uid="{00000000-0005-0000-0000-000044070000}"/>
    <cellStyle name="Normal 4 2 2 2 5 2" xfId="2333" xr:uid="{00000000-0005-0000-0000-000045070000}"/>
    <cellStyle name="Normal 4 2 2 2 6" xfId="1493" xr:uid="{00000000-0005-0000-0000-000046070000}"/>
    <cellStyle name="Normal 4 2 2 3" xfId="221" xr:uid="{00000000-0005-0000-0000-000047070000}"/>
    <cellStyle name="Normal 4 2 2 3 2" xfId="541" xr:uid="{00000000-0005-0000-0000-000048070000}"/>
    <cellStyle name="Normal 4 2 2 3 2 2" xfId="1244" xr:uid="{00000000-0005-0000-0000-000049070000}"/>
    <cellStyle name="Normal 4 2 2 3 2 2 2" xfId="2578" xr:uid="{00000000-0005-0000-0000-00004A070000}"/>
    <cellStyle name="Normal 4 2 2 3 2 3" xfId="1878" xr:uid="{00000000-0005-0000-0000-00004B070000}"/>
    <cellStyle name="Normal 4 2 2 3 3" xfId="841" xr:uid="{00000000-0005-0000-0000-00004C070000}"/>
    <cellStyle name="Normal 4 2 2 3 3 2" xfId="2178" xr:uid="{00000000-0005-0000-0000-00004D070000}"/>
    <cellStyle name="Normal 4 2 2 3 4" xfId="1050" xr:uid="{00000000-0005-0000-0000-00004E070000}"/>
    <cellStyle name="Normal 4 2 2 3 4 2" xfId="2385" xr:uid="{00000000-0005-0000-0000-00004F070000}"/>
    <cellStyle name="Normal 4 2 2 3 5" xfId="1567" xr:uid="{00000000-0005-0000-0000-000050070000}"/>
    <cellStyle name="Normal 4 2 2 4" xfId="397" xr:uid="{00000000-0005-0000-0000-000051070000}"/>
    <cellStyle name="Normal 4 2 2 4 2" xfId="1158" xr:uid="{00000000-0005-0000-0000-000052070000}"/>
    <cellStyle name="Normal 4 2 2 4 2 2" xfId="2492" xr:uid="{00000000-0005-0000-0000-000053070000}"/>
    <cellStyle name="Normal 4 2 2 4 3" xfId="1734" xr:uid="{00000000-0005-0000-0000-000054070000}"/>
    <cellStyle name="Normal 4 2 2 5" xfId="691" xr:uid="{00000000-0005-0000-0000-000055070000}"/>
    <cellStyle name="Normal 4 2 2 5 2" xfId="2028" xr:uid="{00000000-0005-0000-0000-000056070000}"/>
    <cellStyle name="Normal 4 2 2 6" xfId="960" xr:uid="{00000000-0005-0000-0000-000057070000}"/>
    <cellStyle name="Normal 4 2 2 6 2" xfId="2297" xr:uid="{00000000-0005-0000-0000-000058070000}"/>
    <cellStyle name="Normal 4 2 2 7" xfId="1421" xr:uid="{00000000-0005-0000-0000-000059070000}"/>
    <cellStyle name="Normal 4 2 3" xfId="103" xr:uid="{00000000-0005-0000-0000-00005A070000}"/>
    <cellStyle name="Normal 4 2 3 2" xfId="253" xr:uid="{00000000-0005-0000-0000-00005B070000}"/>
    <cellStyle name="Normal 4 2 3 2 2" xfId="573" xr:uid="{00000000-0005-0000-0000-00005C070000}"/>
    <cellStyle name="Normal 4 2 3 2 2 2" xfId="1274" xr:uid="{00000000-0005-0000-0000-00005D070000}"/>
    <cellStyle name="Normal 4 2 3 2 2 2 2" xfId="2608" xr:uid="{00000000-0005-0000-0000-00005E070000}"/>
    <cellStyle name="Normal 4 2 3 2 2 3" xfId="1910" xr:uid="{00000000-0005-0000-0000-00005F070000}"/>
    <cellStyle name="Normal 4 2 3 2 3" xfId="873" xr:uid="{00000000-0005-0000-0000-000060070000}"/>
    <cellStyle name="Normal 4 2 3 2 3 2" xfId="2210" xr:uid="{00000000-0005-0000-0000-000061070000}"/>
    <cellStyle name="Normal 4 2 3 2 4" xfId="1080" xr:uid="{00000000-0005-0000-0000-000062070000}"/>
    <cellStyle name="Normal 4 2 3 2 4 2" xfId="2415" xr:uid="{00000000-0005-0000-0000-000063070000}"/>
    <cellStyle name="Normal 4 2 3 2 5" xfId="1599" xr:uid="{00000000-0005-0000-0000-000064070000}"/>
    <cellStyle name="Normal 4 2 3 3" xfId="429" xr:uid="{00000000-0005-0000-0000-000065070000}"/>
    <cellStyle name="Normal 4 2 3 3 2" xfId="1180" xr:uid="{00000000-0005-0000-0000-000066070000}"/>
    <cellStyle name="Normal 4 2 3 3 2 2" xfId="2514" xr:uid="{00000000-0005-0000-0000-000067070000}"/>
    <cellStyle name="Normal 4 2 3 3 3" xfId="1766" xr:uid="{00000000-0005-0000-0000-000068070000}"/>
    <cellStyle name="Normal 4 2 3 4" xfId="723" xr:uid="{00000000-0005-0000-0000-000069070000}"/>
    <cellStyle name="Normal 4 2 3 4 2" xfId="2060" xr:uid="{00000000-0005-0000-0000-00006A070000}"/>
    <cellStyle name="Normal 4 2 3 5" xfId="982" xr:uid="{00000000-0005-0000-0000-00006B070000}"/>
    <cellStyle name="Normal 4 2 3 5 2" xfId="2319" xr:uid="{00000000-0005-0000-0000-00006C070000}"/>
    <cellStyle name="Normal 4 2 3 6" xfId="1453" xr:uid="{00000000-0005-0000-0000-00006D070000}"/>
    <cellStyle name="Normal 4 2 4" xfId="180" xr:uid="{00000000-0005-0000-0000-00006E070000}"/>
    <cellStyle name="Normal 4 2 4 2" xfId="501" xr:uid="{00000000-0005-0000-0000-00006F070000}"/>
    <cellStyle name="Normal 4 2 4 2 2" xfId="1224" xr:uid="{00000000-0005-0000-0000-000070070000}"/>
    <cellStyle name="Normal 4 2 4 2 2 2" xfId="2558" xr:uid="{00000000-0005-0000-0000-000071070000}"/>
    <cellStyle name="Normal 4 2 4 2 3" xfId="1838" xr:uid="{00000000-0005-0000-0000-000072070000}"/>
    <cellStyle name="Normal 4 2 4 3" xfId="800" xr:uid="{00000000-0005-0000-0000-000073070000}"/>
    <cellStyle name="Normal 4 2 4 3 2" xfId="2137" xr:uid="{00000000-0005-0000-0000-000074070000}"/>
    <cellStyle name="Normal 4 2 4 4" xfId="1029" xr:uid="{00000000-0005-0000-0000-000075070000}"/>
    <cellStyle name="Normal 4 2 4 4 2" xfId="2365" xr:uid="{00000000-0005-0000-0000-000076070000}"/>
    <cellStyle name="Normal 4 2 4 5" xfId="1527" xr:uid="{00000000-0005-0000-0000-000077070000}"/>
    <cellStyle name="Normal 4 2 5" xfId="357" xr:uid="{00000000-0005-0000-0000-000078070000}"/>
    <cellStyle name="Normal 4 2 5 2" xfId="1144" xr:uid="{00000000-0005-0000-0000-000079070000}"/>
    <cellStyle name="Normal 4 2 5 2 2" xfId="2478" xr:uid="{00000000-0005-0000-0000-00007A070000}"/>
    <cellStyle name="Normal 4 2 5 3" xfId="1694" xr:uid="{00000000-0005-0000-0000-00007B070000}"/>
    <cellStyle name="Normal 4 2 6" xfId="651" xr:uid="{00000000-0005-0000-0000-00007C070000}"/>
    <cellStyle name="Normal 4 2 6 2" xfId="1988" xr:uid="{00000000-0005-0000-0000-00007D070000}"/>
    <cellStyle name="Normal 4 2 7" xfId="946" xr:uid="{00000000-0005-0000-0000-00007E070000}"/>
    <cellStyle name="Normal 4 2 7 2" xfId="2283" xr:uid="{00000000-0005-0000-0000-00007F070000}"/>
    <cellStyle name="Normal 4 2 8" xfId="1381" xr:uid="{00000000-0005-0000-0000-000080070000}"/>
    <cellStyle name="Normal 4 3" xfId="70" xr:uid="{00000000-0005-0000-0000-000081070000}"/>
    <cellStyle name="Normal 4 3 2" xfId="142" xr:uid="{00000000-0005-0000-0000-000082070000}"/>
    <cellStyle name="Normal 4 3 2 2" xfId="292" xr:uid="{00000000-0005-0000-0000-000083070000}"/>
    <cellStyle name="Normal 4 3 2 2 2" xfId="612" xr:uid="{00000000-0005-0000-0000-000084070000}"/>
    <cellStyle name="Normal 4 3 2 2 2 2" xfId="1293" xr:uid="{00000000-0005-0000-0000-000085070000}"/>
    <cellStyle name="Normal 4 3 2 2 2 2 2" xfId="2627" xr:uid="{00000000-0005-0000-0000-000086070000}"/>
    <cellStyle name="Normal 4 3 2 2 2 3" xfId="1949" xr:uid="{00000000-0005-0000-0000-000087070000}"/>
    <cellStyle name="Normal 4 3 2 2 3" xfId="912" xr:uid="{00000000-0005-0000-0000-000088070000}"/>
    <cellStyle name="Normal 4 3 2 2 3 2" xfId="2249" xr:uid="{00000000-0005-0000-0000-000089070000}"/>
    <cellStyle name="Normal 4 3 2 2 4" xfId="1099" xr:uid="{00000000-0005-0000-0000-00008A070000}"/>
    <cellStyle name="Normal 4 3 2 2 4 2" xfId="2434" xr:uid="{00000000-0005-0000-0000-00008B070000}"/>
    <cellStyle name="Normal 4 3 2 2 5" xfId="1638" xr:uid="{00000000-0005-0000-0000-00008C070000}"/>
    <cellStyle name="Normal 4 3 2 3" xfId="468" xr:uid="{00000000-0005-0000-0000-00008D070000}"/>
    <cellStyle name="Normal 4 3 2 3 2" xfId="1193" xr:uid="{00000000-0005-0000-0000-00008E070000}"/>
    <cellStyle name="Normal 4 3 2 3 2 2" xfId="2527" xr:uid="{00000000-0005-0000-0000-00008F070000}"/>
    <cellStyle name="Normal 4 3 2 3 3" xfId="1805" xr:uid="{00000000-0005-0000-0000-000090070000}"/>
    <cellStyle name="Normal 4 3 2 4" xfId="762" xr:uid="{00000000-0005-0000-0000-000091070000}"/>
    <cellStyle name="Normal 4 3 2 4 2" xfId="2099" xr:uid="{00000000-0005-0000-0000-000092070000}"/>
    <cellStyle name="Normal 4 3 2 5" xfId="995" xr:uid="{00000000-0005-0000-0000-000093070000}"/>
    <cellStyle name="Normal 4 3 2 5 2" xfId="2332" xr:uid="{00000000-0005-0000-0000-000094070000}"/>
    <cellStyle name="Normal 4 3 2 6" xfId="1492" xr:uid="{00000000-0005-0000-0000-000095070000}"/>
    <cellStyle name="Normal 4 3 3" xfId="220" xr:uid="{00000000-0005-0000-0000-000096070000}"/>
    <cellStyle name="Normal 4 3 3 2" xfId="540" xr:uid="{00000000-0005-0000-0000-000097070000}"/>
    <cellStyle name="Normal 4 3 3 2 2" xfId="1243" xr:uid="{00000000-0005-0000-0000-000098070000}"/>
    <cellStyle name="Normal 4 3 3 2 2 2" xfId="2577" xr:uid="{00000000-0005-0000-0000-000099070000}"/>
    <cellStyle name="Normal 4 3 3 2 3" xfId="1877" xr:uid="{00000000-0005-0000-0000-00009A070000}"/>
    <cellStyle name="Normal 4 3 3 3" xfId="840" xr:uid="{00000000-0005-0000-0000-00009B070000}"/>
    <cellStyle name="Normal 4 3 3 3 2" xfId="2177" xr:uid="{00000000-0005-0000-0000-00009C070000}"/>
    <cellStyle name="Normal 4 3 3 4" xfId="1049" xr:uid="{00000000-0005-0000-0000-00009D070000}"/>
    <cellStyle name="Normal 4 3 3 4 2" xfId="2384" xr:uid="{00000000-0005-0000-0000-00009E070000}"/>
    <cellStyle name="Normal 4 3 3 5" xfId="1566" xr:uid="{00000000-0005-0000-0000-00009F070000}"/>
    <cellStyle name="Normal 4 3 4" xfId="396" xr:uid="{00000000-0005-0000-0000-0000A0070000}"/>
    <cellStyle name="Normal 4 3 4 2" xfId="1157" xr:uid="{00000000-0005-0000-0000-0000A1070000}"/>
    <cellStyle name="Normal 4 3 4 2 2" xfId="2491" xr:uid="{00000000-0005-0000-0000-0000A2070000}"/>
    <cellStyle name="Normal 4 3 4 3" xfId="1733" xr:uid="{00000000-0005-0000-0000-0000A3070000}"/>
    <cellStyle name="Normal 4 3 5" xfId="690" xr:uid="{00000000-0005-0000-0000-0000A4070000}"/>
    <cellStyle name="Normal 4 3 5 2" xfId="2027" xr:uid="{00000000-0005-0000-0000-0000A5070000}"/>
    <cellStyle name="Normal 4 3 6" xfId="959" xr:uid="{00000000-0005-0000-0000-0000A6070000}"/>
    <cellStyle name="Normal 4 3 6 2" xfId="2296" xr:uid="{00000000-0005-0000-0000-0000A7070000}"/>
    <cellStyle name="Normal 4 3 7" xfId="1420" xr:uid="{00000000-0005-0000-0000-0000A8070000}"/>
    <cellStyle name="Normal 4 4" xfId="86" xr:uid="{00000000-0005-0000-0000-0000A9070000}"/>
    <cellStyle name="Normal 4 4 2" xfId="236" xr:uid="{00000000-0005-0000-0000-0000AA070000}"/>
    <cellStyle name="Normal 4 4 2 2" xfId="556" xr:uid="{00000000-0005-0000-0000-0000AB070000}"/>
    <cellStyle name="Normal 4 4 2 2 2" xfId="1258" xr:uid="{00000000-0005-0000-0000-0000AC070000}"/>
    <cellStyle name="Normal 4 4 2 2 2 2" xfId="2592" xr:uid="{00000000-0005-0000-0000-0000AD070000}"/>
    <cellStyle name="Normal 4 4 2 2 3" xfId="1893" xr:uid="{00000000-0005-0000-0000-0000AE070000}"/>
    <cellStyle name="Normal 4 4 2 3" xfId="856" xr:uid="{00000000-0005-0000-0000-0000AF070000}"/>
    <cellStyle name="Normal 4 4 2 3 2" xfId="2193" xr:uid="{00000000-0005-0000-0000-0000B0070000}"/>
    <cellStyle name="Normal 4 4 2 4" xfId="1064" xr:uid="{00000000-0005-0000-0000-0000B1070000}"/>
    <cellStyle name="Normal 4 4 2 4 2" xfId="2399" xr:uid="{00000000-0005-0000-0000-0000B2070000}"/>
    <cellStyle name="Normal 4 4 2 5" xfId="1582" xr:uid="{00000000-0005-0000-0000-0000B3070000}"/>
    <cellStyle name="Normal 4 4 3" xfId="412" xr:uid="{00000000-0005-0000-0000-0000B4070000}"/>
    <cellStyle name="Normal 4 4 3 2" xfId="1169" xr:uid="{00000000-0005-0000-0000-0000B5070000}"/>
    <cellStyle name="Normal 4 4 3 2 2" xfId="2503" xr:uid="{00000000-0005-0000-0000-0000B6070000}"/>
    <cellStyle name="Normal 4 4 3 3" xfId="1749" xr:uid="{00000000-0005-0000-0000-0000B7070000}"/>
    <cellStyle name="Normal 4 4 4" xfId="706" xr:uid="{00000000-0005-0000-0000-0000B8070000}"/>
    <cellStyle name="Normal 4 4 4 2" xfId="2043" xr:uid="{00000000-0005-0000-0000-0000B9070000}"/>
    <cellStyle name="Normal 4 4 5" xfId="971" xr:uid="{00000000-0005-0000-0000-0000BA070000}"/>
    <cellStyle name="Normal 4 4 5 2" xfId="2308" xr:uid="{00000000-0005-0000-0000-0000BB070000}"/>
    <cellStyle name="Normal 4 4 6" xfId="1436" xr:uid="{00000000-0005-0000-0000-0000BC070000}"/>
    <cellStyle name="Normal 4 5" xfId="160" xr:uid="{00000000-0005-0000-0000-0000BD070000}"/>
    <cellStyle name="Normal 4 5 2" xfId="484" xr:uid="{00000000-0005-0000-0000-0000BE070000}"/>
    <cellStyle name="Normal 4 5 2 2" xfId="1208" xr:uid="{00000000-0005-0000-0000-0000BF070000}"/>
    <cellStyle name="Normal 4 5 2 2 2" xfId="2542" xr:uid="{00000000-0005-0000-0000-0000C0070000}"/>
    <cellStyle name="Normal 4 5 2 3" xfId="1821" xr:uid="{00000000-0005-0000-0000-0000C1070000}"/>
    <cellStyle name="Normal 4 5 3" xfId="780" xr:uid="{00000000-0005-0000-0000-0000C2070000}"/>
    <cellStyle name="Normal 4 5 3 2" xfId="2117" xr:uid="{00000000-0005-0000-0000-0000C3070000}"/>
    <cellStyle name="Normal 4 5 4" xfId="1011" xr:uid="{00000000-0005-0000-0000-0000C4070000}"/>
    <cellStyle name="Normal 4 5 4 2" xfId="2347" xr:uid="{00000000-0005-0000-0000-0000C5070000}"/>
    <cellStyle name="Normal 4 5 5" xfId="1508" xr:uid="{00000000-0005-0000-0000-0000C6070000}"/>
    <cellStyle name="Normal 4 6" xfId="338" xr:uid="{00000000-0005-0000-0000-0000C7070000}"/>
    <cellStyle name="Normal 4 6 2" xfId="1131" xr:uid="{00000000-0005-0000-0000-0000C8070000}"/>
    <cellStyle name="Normal 4 6 2 2" xfId="2465" xr:uid="{00000000-0005-0000-0000-0000C9070000}"/>
    <cellStyle name="Normal 4 6 3" xfId="1675" xr:uid="{00000000-0005-0000-0000-0000CA070000}"/>
    <cellStyle name="Normal 4 7" xfId="632" xr:uid="{00000000-0005-0000-0000-0000CB070000}"/>
    <cellStyle name="Normal 4 7 2" xfId="1969" xr:uid="{00000000-0005-0000-0000-0000CC070000}"/>
    <cellStyle name="Normal 4 8" xfId="933" xr:uid="{00000000-0005-0000-0000-0000CD070000}"/>
    <cellStyle name="Normal 4 8 2" xfId="2270" xr:uid="{00000000-0005-0000-0000-0000CE070000}"/>
    <cellStyle name="Normal 4 9" xfId="1362" xr:uid="{00000000-0005-0000-0000-0000CF070000}"/>
    <cellStyle name="Normal 5" xfId="14" xr:uid="{00000000-0005-0000-0000-0000D0070000}"/>
    <cellStyle name="Normal 5 2" xfId="31" xr:uid="{00000000-0005-0000-0000-0000D1070000}"/>
    <cellStyle name="Normal 5 2 2" xfId="73" xr:uid="{00000000-0005-0000-0000-0000D2070000}"/>
    <cellStyle name="Normal 5 2 2 2" xfId="145" xr:uid="{00000000-0005-0000-0000-0000D3070000}"/>
    <cellStyle name="Normal 5 2 2 2 2" xfId="295" xr:uid="{00000000-0005-0000-0000-0000D4070000}"/>
    <cellStyle name="Normal 5 2 2 2 2 2" xfId="615" xr:uid="{00000000-0005-0000-0000-0000D5070000}"/>
    <cellStyle name="Normal 5 2 2 2 2 2 2" xfId="1296" xr:uid="{00000000-0005-0000-0000-0000D6070000}"/>
    <cellStyle name="Normal 5 2 2 2 2 2 2 2" xfId="2630" xr:uid="{00000000-0005-0000-0000-0000D7070000}"/>
    <cellStyle name="Normal 5 2 2 2 2 2 3" xfId="1952" xr:uid="{00000000-0005-0000-0000-0000D8070000}"/>
    <cellStyle name="Normal 5 2 2 2 2 3" xfId="915" xr:uid="{00000000-0005-0000-0000-0000D9070000}"/>
    <cellStyle name="Normal 5 2 2 2 2 3 2" xfId="2252" xr:uid="{00000000-0005-0000-0000-0000DA070000}"/>
    <cellStyle name="Normal 5 2 2 2 2 4" xfId="1102" xr:uid="{00000000-0005-0000-0000-0000DB070000}"/>
    <cellStyle name="Normal 5 2 2 2 2 4 2" xfId="2437" xr:uid="{00000000-0005-0000-0000-0000DC070000}"/>
    <cellStyle name="Normal 5 2 2 2 2 5" xfId="1641" xr:uid="{00000000-0005-0000-0000-0000DD070000}"/>
    <cellStyle name="Normal 5 2 2 2 3" xfId="471" xr:uid="{00000000-0005-0000-0000-0000DE070000}"/>
    <cellStyle name="Normal 5 2 2 2 3 2" xfId="1196" xr:uid="{00000000-0005-0000-0000-0000DF070000}"/>
    <cellStyle name="Normal 5 2 2 2 3 2 2" xfId="2530" xr:uid="{00000000-0005-0000-0000-0000E0070000}"/>
    <cellStyle name="Normal 5 2 2 2 3 3" xfId="1808" xr:uid="{00000000-0005-0000-0000-0000E1070000}"/>
    <cellStyle name="Normal 5 2 2 2 4" xfId="765" xr:uid="{00000000-0005-0000-0000-0000E2070000}"/>
    <cellStyle name="Normal 5 2 2 2 4 2" xfId="2102" xr:uid="{00000000-0005-0000-0000-0000E3070000}"/>
    <cellStyle name="Normal 5 2 2 2 5" xfId="998" xr:uid="{00000000-0005-0000-0000-0000E4070000}"/>
    <cellStyle name="Normal 5 2 2 2 5 2" xfId="2335" xr:uid="{00000000-0005-0000-0000-0000E5070000}"/>
    <cellStyle name="Normal 5 2 2 2 6" xfId="1495" xr:uid="{00000000-0005-0000-0000-0000E6070000}"/>
    <cellStyle name="Normal 5 2 2 3" xfId="223" xr:uid="{00000000-0005-0000-0000-0000E7070000}"/>
    <cellStyle name="Normal 5 2 2 3 2" xfId="543" xr:uid="{00000000-0005-0000-0000-0000E8070000}"/>
    <cellStyle name="Normal 5 2 2 3 2 2" xfId="1246" xr:uid="{00000000-0005-0000-0000-0000E9070000}"/>
    <cellStyle name="Normal 5 2 2 3 2 2 2" xfId="2580" xr:uid="{00000000-0005-0000-0000-0000EA070000}"/>
    <cellStyle name="Normal 5 2 2 3 2 3" xfId="1880" xr:uid="{00000000-0005-0000-0000-0000EB070000}"/>
    <cellStyle name="Normal 5 2 2 3 3" xfId="843" xr:uid="{00000000-0005-0000-0000-0000EC070000}"/>
    <cellStyle name="Normal 5 2 2 3 3 2" xfId="2180" xr:uid="{00000000-0005-0000-0000-0000ED070000}"/>
    <cellStyle name="Normal 5 2 2 3 4" xfId="1052" xr:uid="{00000000-0005-0000-0000-0000EE070000}"/>
    <cellStyle name="Normal 5 2 2 3 4 2" xfId="2387" xr:uid="{00000000-0005-0000-0000-0000EF070000}"/>
    <cellStyle name="Normal 5 2 2 3 5" xfId="1569" xr:uid="{00000000-0005-0000-0000-0000F0070000}"/>
    <cellStyle name="Normal 5 2 2 4" xfId="399" xr:uid="{00000000-0005-0000-0000-0000F1070000}"/>
    <cellStyle name="Normal 5 2 2 4 2" xfId="1160" xr:uid="{00000000-0005-0000-0000-0000F2070000}"/>
    <cellStyle name="Normal 5 2 2 4 2 2" xfId="2494" xr:uid="{00000000-0005-0000-0000-0000F3070000}"/>
    <cellStyle name="Normal 5 2 2 4 3" xfId="1736" xr:uid="{00000000-0005-0000-0000-0000F4070000}"/>
    <cellStyle name="Normal 5 2 2 5" xfId="693" xr:uid="{00000000-0005-0000-0000-0000F5070000}"/>
    <cellStyle name="Normal 5 2 2 5 2" xfId="2030" xr:uid="{00000000-0005-0000-0000-0000F6070000}"/>
    <cellStyle name="Normal 5 2 2 6" xfId="962" xr:uid="{00000000-0005-0000-0000-0000F7070000}"/>
    <cellStyle name="Normal 5 2 2 6 2" xfId="2299" xr:uid="{00000000-0005-0000-0000-0000F8070000}"/>
    <cellStyle name="Normal 5 2 2 7" xfId="1423" xr:uid="{00000000-0005-0000-0000-0000F9070000}"/>
    <cellStyle name="Normal 5 2 3" xfId="104" xr:uid="{00000000-0005-0000-0000-0000FA070000}"/>
    <cellStyle name="Normal 5 2 3 2" xfId="254" xr:uid="{00000000-0005-0000-0000-0000FB070000}"/>
    <cellStyle name="Normal 5 2 3 2 2" xfId="574" xr:uid="{00000000-0005-0000-0000-0000FC070000}"/>
    <cellStyle name="Normal 5 2 3 2 2 2" xfId="1275" xr:uid="{00000000-0005-0000-0000-0000FD070000}"/>
    <cellStyle name="Normal 5 2 3 2 2 2 2" xfId="2609" xr:uid="{00000000-0005-0000-0000-0000FE070000}"/>
    <cellStyle name="Normal 5 2 3 2 2 3" xfId="1911" xr:uid="{00000000-0005-0000-0000-0000FF070000}"/>
    <cellStyle name="Normal 5 2 3 2 3" xfId="874" xr:uid="{00000000-0005-0000-0000-000000080000}"/>
    <cellStyle name="Normal 5 2 3 2 3 2" xfId="2211" xr:uid="{00000000-0005-0000-0000-000001080000}"/>
    <cellStyle name="Normal 5 2 3 2 4" xfId="1081" xr:uid="{00000000-0005-0000-0000-000002080000}"/>
    <cellStyle name="Normal 5 2 3 2 4 2" xfId="2416" xr:uid="{00000000-0005-0000-0000-000003080000}"/>
    <cellStyle name="Normal 5 2 3 2 5" xfId="1600" xr:uid="{00000000-0005-0000-0000-000004080000}"/>
    <cellStyle name="Normal 5 2 3 3" xfId="430" xr:uid="{00000000-0005-0000-0000-000005080000}"/>
    <cellStyle name="Normal 5 2 3 3 2" xfId="1181" xr:uid="{00000000-0005-0000-0000-000006080000}"/>
    <cellStyle name="Normal 5 2 3 3 2 2" xfId="2515" xr:uid="{00000000-0005-0000-0000-000007080000}"/>
    <cellStyle name="Normal 5 2 3 3 3" xfId="1767" xr:uid="{00000000-0005-0000-0000-000008080000}"/>
    <cellStyle name="Normal 5 2 3 4" xfId="724" xr:uid="{00000000-0005-0000-0000-000009080000}"/>
    <cellStyle name="Normal 5 2 3 4 2" xfId="2061" xr:uid="{00000000-0005-0000-0000-00000A080000}"/>
    <cellStyle name="Normal 5 2 3 5" xfId="983" xr:uid="{00000000-0005-0000-0000-00000B080000}"/>
    <cellStyle name="Normal 5 2 3 5 2" xfId="2320" xr:uid="{00000000-0005-0000-0000-00000C080000}"/>
    <cellStyle name="Normal 5 2 3 6" xfId="1454" xr:uid="{00000000-0005-0000-0000-00000D080000}"/>
    <cellStyle name="Normal 5 2 4" xfId="181" xr:uid="{00000000-0005-0000-0000-00000E080000}"/>
    <cellStyle name="Normal 5 2 4 2" xfId="502" xr:uid="{00000000-0005-0000-0000-00000F080000}"/>
    <cellStyle name="Normal 5 2 4 2 2" xfId="1225" xr:uid="{00000000-0005-0000-0000-000010080000}"/>
    <cellStyle name="Normal 5 2 4 2 2 2" xfId="2559" xr:uid="{00000000-0005-0000-0000-000011080000}"/>
    <cellStyle name="Normal 5 2 4 2 3" xfId="1839" xr:uid="{00000000-0005-0000-0000-000012080000}"/>
    <cellStyle name="Normal 5 2 4 3" xfId="801" xr:uid="{00000000-0005-0000-0000-000013080000}"/>
    <cellStyle name="Normal 5 2 4 3 2" xfId="2138" xr:uid="{00000000-0005-0000-0000-000014080000}"/>
    <cellStyle name="Normal 5 2 4 4" xfId="1030" xr:uid="{00000000-0005-0000-0000-000015080000}"/>
    <cellStyle name="Normal 5 2 4 4 2" xfId="2366" xr:uid="{00000000-0005-0000-0000-000016080000}"/>
    <cellStyle name="Normal 5 2 4 5" xfId="1528" xr:uid="{00000000-0005-0000-0000-000017080000}"/>
    <cellStyle name="Normal 5 2 5" xfId="358" xr:uid="{00000000-0005-0000-0000-000018080000}"/>
    <cellStyle name="Normal 5 2 5 2" xfId="1145" xr:uid="{00000000-0005-0000-0000-000019080000}"/>
    <cellStyle name="Normal 5 2 5 2 2" xfId="2479" xr:uid="{00000000-0005-0000-0000-00001A080000}"/>
    <cellStyle name="Normal 5 2 5 3" xfId="1695" xr:uid="{00000000-0005-0000-0000-00001B080000}"/>
    <cellStyle name="Normal 5 2 6" xfId="652" xr:uid="{00000000-0005-0000-0000-00001C080000}"/>
    <cellStyle name="Normal 5 2 6 2" xfId="1989" xr:uid="{00000000-0005-0000-0000-00001D080000}"/>
    <cellStyle name="Normal 5 2 7" xfId="947" xr:uid="{00000000-0005-0000-0000-00001E080000}"/>
    <cellStyle name="Normal 5 2 7 2" xfId="2284" xr:uid="{00000000-0005-0000-0000-00001F080000}"/>
    <cellStyle name="Normal 5 2 8" xfId="1382" xr:uid="{00000000-0005-0000-0000-000020080000}"/>
    <cellStyle name="Normal 5 3" xfId="72" xr:uid="{00000000-0005-0000-0000-000021080000}"/>
    <cellStyle name="Normal 5 3 2" xfId="144" xr:uid="{00000000-0005-0000-0000-000022080000}"/>
    <cellStyle name="Normal 5 3 2 2" xfId="294" xr:uid="{00000000-0005-0000-0000-000023080000}"/>
    <cellStyle name="Normal 5 3 2 2 2" xfId="614" xr:uid="{00000000-0005-0000-0000-000024080000}"/>
    <cellStyle name="Normal 5 3 2 2 2 2" xfId="1295" xr:uid="{00000000-0005-0000-0000-000025080000}"/>
    <cellStyle name="Normal 5 3 2 2 2 2 2" xfId="2629" xr:uid="{00000000-0005-0000-0000-000026080000}"/>
    <cellStyle name="Normal 5 3 2 2 2 3" xfId="1951" xr:uid="{00000000-0005-0000-0000-000027080000}"/>
    <cellStyle name="Normal 5 3 2 2 3" xfId="914" xr:uid="{00000000-0005-0000-0000-000028080000}"/>
    <cellStyle name="Normal 5 3 2 2 3 2" xfId="2251" xr:uid="{00000000-0005-0000-0000-000029080000}"/>
    <cellStyle name="Normal 5 3 2 2 4" xfId="1101" xr:uid="{00000000-0005-0000-0000-00002A080000}"/>
    <cellStyle name="Normal 5 3 2 2 4 2" xfId="2436" xr:uid="{00000000-0005-0000-0000-00002B080000}"/>
    <cellStyle name="Normal 5 3 2 2 5" xfId="1640" xr:uid="{00000000-0005-0000-0000-00002C080000}"/>
    <cellStyle name="Normal 5 3 2 3" xfId="470" xr:uid="{00000000-0005-0000-0000-00002D080000}"/>
    <cellStyle name="Normal 5 3 2 3 2" xfId="1195" xr:uid="{00000000-0005-0000-0000-00002E080000}"/>
    <cellStyle name="Normal 5 3 2 3 2 2" xfId="2529" xr:uid="{00000000-0005-0000-0000-00002F080000}"/>
    <cellStyle name="Normal 5 3 2 3 3" xfId="1807" xr:uid="{00000000-0005-0000-0000-000030080000}"/>
    <cellStyle name="Normal 5 3 2 4" xfId="764" xr:uid="{00000000-0005-0000-0000-000031080000}"/>
    <cellStyle name="Normal 5 3 2 4 2" xfId="2101" xr:uid="{00000000-0005-0000-0000-000032080000}"/>
    <cellStyle name="Normal 5 3 2 5" xfId="997" xr:uid="{00000000-0005-0000-0000-000033080000}"/>
    <cellStyle name="Normal 5 3 2 5 2" xfId="2334" xr:uid="{00000000-0005-0000-0000-000034080000}"/>
    <cellStyle name="Normal 5 3 2 6" xfId="1494" xr:uid="{00000000-0005-0000-0000-000035080000}"/>
    <cellStyle name="Normal 5 3 3" xfId="222" xr:uid="{00000000-0005-0000-0000-000036080000}"/>
    <cellStyle name="Normal 5 3 3 2" xfId="542" xr:uid="{00000000-0005-0000-0000-000037080000}"/>
    <cellStyle name="Normal 5 3 3 2 2" xfId="1245" xr:uid="{00000000-0005-0000-0000-000038080000}"/>
    <cellStyle name="Normal 5 3 3 2 2 2" xfId="2579" xr:uid="{00000000-0005-0000-0000-000039080000}"/>
    <cellStyle name="Normal 5 3 3 2 3" xfId="1879" xr:uid="{00000000-0005-0000-0000-00003A080000}"/>
    <cellStyle name="Normal 5 3 3 3" xfId="842" xr:uid="{00000000-0005-0000-0000-00003B080000}"/>
    <cellStyle name="Normal 5 3 3 3 2" xfId="2179" xr:uid="{00000000-0005-0000-0000-00003C080000}"/>
    <cellStyle name="Normal 5 3 3 4" xfId="1051" xr:uid="{00000000-0005-0000-0000-00003D080000}"/>
    <cellStyle name="Normal 5 3 3 4 2" xfId="2386" xr:uid="{00000000-0005-0000-0000-00003E080000}"/>
    <cellStyle name="Normal 5 3 3 5" xfId="1568" xr:uid="{00000000-0005-0000-0000-00003F080000}"/>
    <cellStyle name="Normal 5 3 4" xfId="398" xr:uid="{00000000-0005-0000-0000-000040080000}"/>
    <cellStyle name="Normal 5 3 4 2" xfId="1159" xr:uid="{00000000-0005-0000-0000-000041080000}"/>
    <cellStyle name="Normal 5 3 4 2 2" xfId="2493" xr:uid="{00000000-0005-0000-0000-000042080000}"/>
    <cellStyle name="Normal 5 3 4 3" xfId="1735" xr:uid="{00000000-0005-0000-0000-000043080000}"/>
    <cellStyle name="Normal 5 3 5" xfId="692" xr:uid="{00000000-0005-0000-0000-000044080000}"/>
    <cellStyle name="Normal 5 3 5 2" xfId="2029" xr:uid="{00000000-0005-0000-0000-000045080000}"/>
    <cellStyle name="Normal 5 3 6" xfId="961" xr:uid="{00000000-0005-0000-0000-000046080000}"/>
    <cellStyle name="Normal 5 3 6 2" xfId="2298" xr:uid="{00000000-0005-0000-0000-000047080000}"/>
    <cellStyle name="Normal 5 3 7" xfId="1422" xr:uid="{00000000-0005-0000-0000-000048080000}"/>
    <cellStyle name="Normal 5 4" xfId="90" xr:uid="{00000000-0005-0000-0000-000049080000}"/>
    <cellStyle name="Normal 5 4 2" xfId="240" xr:uid="{00000000-0005-0000-0000-00004A080000}"/>
    <cellStyle name="Normal 5 4 2 2" xfId="560" xr:uid="{00000000-0005-0000-0000-00004B080000}"/>
    <cellStyle name="Normal 5 4 2 2 2" xfId="1262" xr:uid="{00000000-0005-0000-0000-00004C080000}"/>
    <cellStyle name="Normal 5 4 2 2 2 2" xfId="2596" xr:uid="{00000000-0005-0000-0000-00004D080000}"/>
    <cellStyle name="Normal 5 4 2 2 3" xfId="1897" xr:uid="{00000000-0005-0000-0000-00004E080000}"/>
    <cellStyle name="Normal 5 4 2 3" xfId="860" xr:uid="{00000000-0005-0000-0000-00004F080000}"/>
    <cellStyle name="Normal 5 4 2 3 2" xfId="2197" xr:uid="{00000000-0005-0000-0000-000050080000}"/>
    <cellStyle name="Normal 5 4 2 4" xfId="1068" xr:uid="{00000000-0005-0000-0000-000051080000}"/>
    <cellStyle name="Normal 5 4 2 4 2" xfId="2403" xr:uid="{00000000-0005-0000-0000-000052080000}"/>
    <cellStyle name="Normal 5 4 2 5" xfId="1586" xr:uid="{00000000-0005-0000-0000-000053080000}"/>
    <cellStyle name="Normal 5 4 3" xfId="416" xr:uid="{00000000-0005-0000-0000-000054080000}"/>
    <cellStyle name="Normal 5 4 3 2" xfId="1172" xr:uid="{00000000-0005-0000-0000-000055080000}"/>
    <cellStyle name="Normal 5 4 3 2 2" xfId="2506" xr:uid="{00000000-0005-0000-0000-000056080000}"/>
    <cellStyle name="Normal 5 4 3 3" xfId="1753" xr:uid="{00000000-0005-0000-0000-000057080000}"/>
    <cellStyle name="Normal 5 4 4" xfId="710" xr:uid="{00000000-0005-0000-0000-000058080000}"/>
    <cellStyle name="Normal 5 4 4 2" xfId="2047" xr:uid="{00000000-0005-0000-0000-000059080000}"/>
    <cellStyle name="Normal 5 4 5" xfId="974" xr:uid="{00000000-0005-0000-0000-00005A080000}"/>
    <cellStyle name="Normal 5 4 5 2" xfId="2311" xr:uid="{00000000-0005-0000-0000-00005B080000}"/>
    <cellStyle name="Normal 5 4 6" xfId="1440" xr:uid="{00000000-0005-0000-0000-00005C080000}"/>
    <cellStyle name="Normal 5 5" xfId="164" xr:uid="{00000000-0005-0000-0000-00005D080000}"/>
    <cellStyle name="Normal 5 5 2" xfId="488" xr:uid="{00000000-0005-0000-0000-00005E080000}"/>
    <cellStyle name="Normal 5 5 2 2" xfId="1212" xr:uid="{00000000-0005-0000-0000-00005F080000}"/>
    <cellStyle name="Normal 5 5 2 2 2" xfId="2546" xr:uid="{00000000-0005-0000-0000-000060080000}"/>
    <cellStyle name="Normal 5 5 2 3" xfId="1825" xr:uid="{00000000-0005-0000-0000-000061080000}"/>
    <cellStyle name="Normal 5 5 3" xfId="784" xr:uid="{00000000-0005-0000-0000-000062080000}"/>
    <cellStyle name="Normal 5 5 3 2" xfId="2121" xr:uid="{00000000-0005-0000-0000-000063080000}"/>
    <cellStyle name="Normal 5 5 4" xfId="1015" xr:uid="{00000000-0005-0000-0000-000064080000}"/>
    <cellStyle name="Normal 5 5 4 2" xfId="2351" xr:uid="{00000000-0005-0000-0000-000065080000}"/>
    <cellStyle name="Normal 5 5 5" xfId="1512" xr:uid="{00000000-0005-0000-0000-000066080000}"/>
    <cellStyle name="Normal 5 6" xfId="342" xr:uid="{00000000-0005-0000-0000-000067080000}"/>
    <cellStyle name="Normal 5 6 2" xfId="1134" xr:uid="{00000000-0005-0000-0000-000068080000}"/>
    <cellStyle name="Normal 5 6 2 2" xfId="2468" xr:uid="{00000000-0005-0000-0000-000069080000}"/>
    <cellStyle name="Normal 5 6 3" xfId="1679" xr:uid="{00000000-0005-0000-0000-00006A080000}"/>
    <cellStyle name="Normal 5 7" xfId="636" xr:uid="{00000000-0005-0000-0000-00006B080000}"/>
    <cellStyle name="Normal 5 7 2" xfId="1973" xr:uid="{00000000-0005-0000-0000-00006C080000}"/>
    <cellStyle name="Normal 5 8" xfId="936" xr:uid="{00000000-0005-0000-0000-00006D080000}"/>
    <cellStyle name="Normal 5 8 2" xfId="2273" xr:uid="{00000000-0005-0000-0000-00006E080000}"/>
    <cellStyle name="Normal 5 9" xfId="1366" xr:uid="{00000000-0005-0000-0000-00006F080000}"/>
    <cellStyle name="Normal 6" xfId="17" xr:uid="{00000000-0005-0000-0000-000070080000}"/>
    <cellStyle name="Normal 6 2" xfId="32" xr:uid="{00000000-0005-0000-0000-000071080000}"/>
    <cellStyle name="Normal 6 2 2" xfId="75" xr:uid="{00000000-0005-0000-0000-000072080000}"/>
    <cellStyle name="Normal 6 2 2 2" xfId="147" xr:uid="{00000000-0005-0000-0000-000073080000}"/>
    <cellStyle name="Normal 6 2 2 2 2" xfId="297" xr:uid="{00000000-0005-0000-0000-000074080000}"/>
    <cellStyle name="Normal 6 2 2 2 2 2" xfId="617" xr:uid="{00000000-0005-0000-0000-000075080000}"/>
    <cellStyle name="Normal 6 2 2 2 2 2 2" xfId="1298" xr:uid="{00000000-0005-0000-0000-000076080000}"/>
    <cellStyle name="Normal 6 2 2 2 2 2 2 2" xfId="2632" xr:uid="{00000000-0005-0000-0000-000077080000}"/>
    <cellStyle name="Normal 6 2 2 2 2 2 3" xfId="1954" xr:uid="{00000000-0005-0000-0000-000078080000}"/>
    <cellStyle name="Normal 6 2 2 2 2 3" xfId="917" xr:uid="{00000000-0005-0000-0000-000079080000}"/>
    <cellStyle name="Normal 6 2 2 2 2 3 2" xfId="2254" xr:uid="{00000000-0005-0000-0000-00007A080000}"/>
    <cellStyle name="Normal 6 2 2 2 2 4" xfId="1104" xr:uid="{00000000-0005-0000-0000-00007B080000}"/>
    <cellStyle name="Normal 6 2 2 2 2 4 2" xfId="2439" xr:uid="{00000000-0005-0000-0000-00007C080000}"/>
    <cellStyle name="Normal 6 2 2 2 2 5" xfId="1643" xr:uid="{00000000-0005-0000-0000-00007D080000}"/>
    <cellStyle name="Normal 6 2 2 2 3" xfId="473" xr:uid="{00000000-0005-0000-0000-00007E080000}"/>
    <cellStyle name="Normal 6 2 2 2 3 2" xfId="1198" xr:uid="{00000000-0005-0000-0000-00007F080000}"/>
    <cellStyle name="Normal 6 2 2 2 3 2 2" xfId="2532" xr:uid="{00000000-0005-0000-0000-000080080000}"/>
    <cellStyle name="Normal 6 2 2 2 3 3" xfId="1810" xr:uid="{00000000-0005-0000-0000-000081080000}"/>
    <cellStyle name="Normal 6 2 2 2 4" xfId="767" xr:uid="{00000000-0005-0000-0000-000082080000}"/>
    <cellStyle name="Normal 6 2 2 2 4 2" xfId="2104" xr:uid="{00000000-0005-0000-0000-000083080000}"/>
    <cellStyle name="Normal 6 2 2 2 5" xfId="1000" xr:uid="{00000000-0005-0000-0000-000084080000}"/>
    <cellStyle name="Normal 6 2 2 2 5 2" xfId="2337" xr:uid="{00000000-0005-0000-0000-000085080000}"/>
    <cellStyle name="Normal 6 2 2 2 6" xfId="1497" xr:uid="{00000000-0005-0000-0000-000086080000}"/>
    <cellStyle name="Normal 6 2 2 3" xfId="225" xr:uid="{00000000-0005-0000-0000-000087080000}"/>
    <cellStyle name="Normal 6 2 2 3 2" xfId="545" xr:uid="{00000000-0005-0000-0000-000088080000}"/>
    <cellStyle name="Normal 6 2 2 3 2 2" xfId="1248" xr:uid="{00000000-0005-0000-0000-000089080000}"/>
    <cellStyle name="Normal 6 2 2 3 2 2 2" xfId="2582" xr:uid="{00000000-0005-0000-0000-00008A080000}"/>
    <cellStyle name="Normal 6 2 2 3 2 3" xfId="1882" xr:uid="{00000000-0005-0000-0000-00008B080000}"/>
    <cellStyle name="Normal 6 2 2 3 3" xfId="845" xr:uid="{00000000-0005-0000-0000-00008C080000}"/>
    <cellStyle name="Normal 6 2 2 3 3 2" xfId="2182" xr:uid="{00000000-0005-0000-0000-00008D080000}"/>
    <cellStyle name="Normal 6 2 2 3 4" xfId="1054" xr:uid="{00000000-0005-0000-0000-00008E080000}"/>
    <cellStyle name="Normal 6 2 2 3 4 2" xfId="2389" xr:uid="{00000000-0005-0000-0000-00008F080000}"/>
    <cellStyle name="Normal 6 2 2 3 5" xfId="1571" xr:uid="{00000000-0005-0000-0000-000090080000}"/>
    <cellStyle name="Normal 6 2 2 4" xfId="324" xr:uid="{00000000-0005-0000-0000-000091080000}"/>
    <cellStyle name="Normal 6 2 2 4 2" xfId="1123" xr:uid="{00000000-0005-0000-0000-000092080000}"/>
    <cellStyle name="Normal 6 2 2 4 2 2" xfId="2457" xr:uid="{00000000-0005-0000-0000-000093080000}"/>
    <cellStyle name="Normal 6 2 2 4 3" xfId="1664" xr:uid="{00000000-0005-0000-0000-000094080000}"/>
    <cellStyle name="Normal 6 2 2 5" xfId="401" xr:uid="{00000000-0005-0000-0000-000095080000}"/>
    <cellStyle name="Normal 6 2 2 5 2" xfId="1162" xr:uid="{00000000-0005-0000-0000-000096080000}"/>
    <cellStyle name="Normal 6 2 2 5 2 2" xfId="2496" xr:uid="{00000000-0005-0000-0000-000097080000}"/>
    <cellStyle name="Normal 6 2 2 5 3" xfId="1738" xr:uid="{00000000-0005-0000-0000-000098080000}"/>
    <cellStyle name="Normal 6 2 2 6" xfId="695" xr:uid="{00000000-0005-0000-0000-000099080000}"/>
    <cellStyle name="Normal 6 2 2 6 2" xfId="2032" xr:uid="{00000000-0005-0000-0000-00009A080000}"/>
    <cellStyle name="Normal 6 2 2 7" xfId="964" xr:uid="{00000000-0005-0000-0000-00009B080000}"/>
    <cellStyle name="Normal 6 2 2 7 2" xfId="2301" xr:uid="{00000000-0005-0000-0000-00009C080000}"/>
    <cellStyle name="Normal 6 2 2 8" xfId="1425" xr:uid="{00000000-0005-0000-0000-00009D080000}"/>
    <cellStyle name="Normal 6 2 3" xfId="105" xr:uid="{00000000-0005-0000-0000-00009E080000}"/>
    <cellStyle name="Normal 6 2 3 2" xfId="255" xr:uid="{00000000-0005-0000-0000-00009F080000}"/>
    <cellStyle name="Normal 6 2 3 2 2" xfId="575" xr:uid="{00000000-0005-0000-0000-0000A0080000}"/>
    <cellStyle name="Normal 6 2 3 2 2 2" xfId="1276" xr:uid="{00000000-0005-0000-0000-0000A1080000}"/>
    <cellStyle name="Normal 6 2 3 2 2 2 2" xfId="2610" xr:uid="{00000000-0005-0000-0000-0000A2080000}"/>
    <cellStyle name="Normal 6 2 3 2 2 3" xfId="1912" xr:uid="{00000000-0005-0000-0000-0000A3080000}"/>
    <cellStyle name="Normal 6 2 3 2 3" xfId="875" xr:uid="{00000000-0005-0000-0000-0000A4080000}"/>
    <cellStyle name="Normal 6 2 3 2 3 2" xfId="2212" xr:uid="{00000000-0005-0000-0000-0000A5080000}"/>
    <cellStyle name="Normal 6 2 3 2 4" xfId="1082" xr:uid="{00000000-0005-0000-0000-0000A6080000}"/>
    <cellStyle name="Normal 6 2 3 2 4 2" xfId="2417" xr:uid="{00000000-0005-0000-0000-0000A7080000}"/>
    <cellStyle name="Normal 6 2 3 2 5" xfId="1601" xr:uid="{00000000-0005-0000-0000-0000A8080000}"/>
    <cellStyle name="Normal 6 2 3 3" xfId="431" xr:uid="{00000000-0005-0000-0000-0000A9080000}"/>
    <cellStyle name="Normal 6 2 3 3 2" xfId="1182" xr:uid="{00000000-0005-0000-0000-0000AA080000}"/>
    <cellStyle name="Normal 6 2 3 3 2 2" xfId="2516" xr:uid="{00000000-0005-0000-0000-0000AB080000}"/>
    <cellStyle name="Normal 6 2 3 3 3" xfId="1768" xr:uid="{00000000-0005-0000-0000-0000AC080000}"/>
    <cellStyle name="Normal 6 2 3 4" xfId="725" xr:uid="{00000000-0005-0000-0000-0000AD080000}"/>
    <cellStyle name="Normal 6 2 3 4 2" xfId="2062" xr:uid="{00000000-0005-0000-0000-0000AE080000}"/>
    <cellStyle name="Normal 6 2 3 5" xfId="984" xr:uid="{00000000-0005-0000-0000-0000AF080000}"/>
    <cellStyle name="Normal 6 2 3 5 2" xfId="2321" xr:uid="{00000000-0005-0000-0000-0000B0080000}"/>
    <cellStyle name="Normal 6 2 3 6" xfId="1455" xr:uid="{00000000-0005-0000-0000-0000B1080000}"/>
    <cellStyle name="Normal 6 2 4" xfId="182" xr:uid="{00000000-0005-0000-0000-0000B2080000}"/>
    <cellStyle name="Normal 6 2 4 2" xfId="503" xr:uid="{00000000-0005-0000-0000-0000B3080000}"/>
    <cellStyle name="Normal 6 2 4 2 2" xfId="1226" xr:uid="{00000000-0005-0000-0000-0000B4080000}"/>
    <cellStyle name="Normal 6 2 4 2 2 2" xfId="2560" xr:uid="{00000000-0005-0000-0000-0000B5080000}"/>
    <cellStyle name="Normal 6 2 4 2 3" xfId="1840" xr:uid="{00000000-0005-0000-0000-0000B6080000}"/>
    <cellStyle name="Normal 6 2 4 3" xfId="802" xr:uid="{00000000-0005-0000-0000-0000B7080000}"/>
    <cellStyle name="Normal 6 2 4 3 2" xfId="2139" xr:uid="{00000000-0005-0000-0000-0000B8080000}"/>
    <cellStyle name="Normal 6 2 4 4" xfId="1031" xr:uid="{00000000-0005-0000-0000-0000B9080000}"/>
    <cellStyle name="Normal 6 2 4 4 2" xfId="2367" xr:uid="{00000000-0005-0000-0000-0000BA080000}"/>
    <cellStyle name="Normal 6 2 4 5" xfId="1529" xr:uid="{00000000-0005-0000-0000-0000BB080000}"/>
    <cellStyle name="Normal 6 2 5" xfId="359" xr:uid="{00000000-0005-0000-0000-0000BC080000}"/>
    <cellStyle name="Normal 6 2 5 2" xfId="1146" xr:uid="{00000000-0005-0000-0000-0000BD080000}"/>
    <cellStyle name="Normal 6 2 5 2 2" xfId="2480" xr:uid="{00000000-0005-0000-0000-0000BE080000}"/>
    <cellStyle name="Normal 6 2 5 3" xfId="1696" xr:uid="{00000000-0005-0000-0000-0000BF080000}"/>
    <cellStyle name="Normal 6 2 6" xfId="653" xr:uid="{00000000-0005-0000-0000-0000C0080000}"/>
    <cellStyle name="Normal 6 2 6 2" xfId="1990" xr:uid="{00000000-0005-0000-0000-0000C1080000}"/>
    <cellStyle name="Normal 6 2 7" xfId="948" xr:uid="{00000000-0005-0000-0000-0000C2080000}"/>
    <cellStyle name="Normal 6 2 7 2" xfId="2285" xr:uid="{00000000-0005-0000-0000-0000C3080000}"/>
    <cellStyle name="Normal 6 2 8" xfId="1383" xr:uid="{00000000-0005-0000-0000-0000C4080000}"/>
    <cellStyle name="Normal 6 3" xfId="74" xr:uid="{00000000-0005-0000-0000-0000C5080000}"/>
    <cellStyle name="Normal 6 3 2" xfId="146" xr:uid="{00000000-0005-0000-0000-0000C6080000}"/>
    <cellStyle name="Normal 6 3 2 2" xfId="296" xr:uid="{00000000-0005-0000-0000-0000C7080000}"/>
    <cellStyle name="Normal 6 3 2 2 2" xfId="616" xr:uid="{00000000-0005-0000-0000-0000C8080000}"/>
    <cellStyle name="Normal 6 3 2 2 2 2" xfId="1297" xr:uid="{00000000-0005-0000-0000-0000C9080000}"/>
    <cellStyle name="Normal 6 3 2 2 2 2 2" xfId="2631" xr:uid="{00000000-0005-0000-0000-0000CA080000}"/>
    <cellStyle name="Normal 6 3 2 2 2 3" xfId="1953" xr:uid="{00000000-0005-0000-0000-0000CB080000}"/>
    <cellStyle name="Normal 6 3 2 2 3" xfId="916" xr:uid="{00000000-0005-0000-0000-0000CC080000}"/>
    <cellStyle name="Normal 6 3 2 2 3 2" xfId="2253" xr:uid="{00000000-0005-0000-0000-0000CD080000}"/>
    <cellStyle name="Normal 6 3 2 2 4" xfId="1103" xr:uid="{00000000-0005-0000-0000-0000CE080000}"/>
    <cellStyle name="Normal 6 3 2 2 4 2" xfId="2438" xr:uid="{00000000-0005-0000-0000-0000CF080000}"/>
    <cellStyle name="Normal 6 3 2 2 5" xfId="1642" xr:uid="{00000000-0005-0000-0000-0000D0080000}"/>
    <cellStyle name="Normal 6 3 2 3" xfId="472" xr:uid="{00000000-0005-0000-0000-0000D1080000}"/>
    <cellStyle name="Normal 6 3 2 3 2" xfId="1197" xr:uid="{00000000-0005-0000-0000-0000D2080000}"/>
    <cellStyle name="Normal 6 3 2 3 2 2" xfId="2531" xr:uid="{00000000-0005-0000-0000-0000D3080000}"/>
    <cellStyle name="Normal 6 3 2 3 3" xfId="1809" xr:uid="{00000000-0005-0000-0000-0000D4080000}"/>
    <cellStyle name="Normal 6 3 2 4" xfId="766" xr:uid="{00000000-0005-0000-0000-0000D5080000}"/>
    <cellStyle name="Normal 6 3 2 4 2" xfId="2103" xr:uid="{00000000-0005-0000-0000-0000D6080000}"/>
    <cellStyle name="Normal 6 3 2 5" xfId="999" xr:uid="{00000000-0005-0000-0000-0000D7080000}"/>
    <cellStyle name="Normal 6 3 2 5 2" xfId="2336" xr:uid="{00000000-0005-0000-0000-0000D8080000}"/>
    <cellStyle name="Normal 6 3 2 6" xfId="1496" xr:uid="{00000000-0005-0000-0000-0000D9080000}"/>
    <cellStyle name="Normal 6 3 3" xfId="224" xr:uid="{00000000-0005-0000-0000-0000DA080000}"/>
    <cellStyle name="Normal 6 3 3 2" xfId="544" xr:uid="{00000000-0005-0000-0000-0000DB080000}"/>
    <cellStyle name="Normal 6 3 3 2 2" xfId="1247" xr:uid="{00000000-0005-0000-0000-0000DC080000}"/>
    <cellStyle name="Normal 6 3 3 2 2 2" xfId="2581" xr:uid="{00000000-0005-0000-0000-0000DD080000}"/>
    <cellStyle name="Normal 6 3 3 2 3" xfId="1881" xr:uid="{00000000-0005-0000-0000-0000DE080000}"/>
    <cellStyle name="Normal 6 3 3 3" xfId="844" xr:uid="{00000000-0005-0000-0000-0000DF080000}"/>
    <cellStyle name="Normal 6 3 3 3 2" xfId="2181" xr:uid="{00000000-0005-0000-0000-0000E0080000}"/>
    <cellStyle name="Normal 6 3 3 4" xfId="1053" xr:uid="{00000000-0005-0000-0000-0000E1080000}"/>
    <cellStyle name="Normal 6 3 3 4 2" xfId="2388" xr:uid="{00000000-0005-0000-0000-0000E2080000}"/>
    <cellStyle name="Normal 6 3 3 5" xfId="1570" xr:uid="{00000000-0005-0000-0000-0000E3080000}"/>
    <cellStyle name="Normal 6 3 4" xfId="400" xr:uid="{00000000-0005-0000-0000-0000E4080000}"/>
    <cellStyle name="Normal 6 3 4 2" xfId="1161" xr:uid="{00000000-0005-0000-0000-0000E5080000}"/>
    <cellStyle name="Normal 6 3 4 2 2" xfId="2495" xr:uid="{00000000-0005-0000-0000-0000E6080000}"/>
    <cellStyle name="Normal 6 3 4 3" xfId="1737" xr:uid="{00000000-0005-0000-0000-0000E7080000}"/>
    <cellStyle name="Normal 6 3 5" xfId="694" xr:uid="{00000000-0005-0000-0000-0000E8080000}"/>
    <cellStyle name="Normal 6 3 5 2" xfId="2031" xr:uid="{00000000-0005-0000-0000-0000E9080000}"/>
    <cellStyle name="Normal 6 3 6" xfId="963" xr:uid="{00000000-0005-0000-0000-0000EA080000}"/>
    <cellStyle name="Normal 6 3 6 2" xfId="2300" xr:uid="{00000000-0005-0000-0000-0000EB080000}"/>
    <cellStyle name="Normal 6 3 7" xfId="1424" xr:uid="{00000000-0005-0000-0000-0000EC080000}"/>
    <cellStyle name="Normal 6 4" xfId="92" xr:uid="{00000000-0005-0000-0000-0000ED080000}"/>
    <cellStyle name="Normal 6 4 2" xfId="242" xr:uid="{00000000-0005-0000-0000-0000EE080000}"/>
    <cellStyle name="Normal 6 4 2 2" xfId="562" xr:uid="{00000000-0005-0000-0000-0000EF080000}"/>
    <cellStyle name="Normal 6 4 2 2 2" xfId="1264" xr:uid="{00000000-0005-0000-0000-0000F0080000}"/>
    <cellStyle name="Normal 6 4 2 2 2 2" xfId="2598" xr:uid="{00000000-0005-0000-0000-0000F1080000}"/>
    <cellStyle name="Normal 6 4 2 2 3" xfId="1899" xr:uid="{00000000-0005-0000-0000-0000F2080000}"/>
    <cellStyle name="Normal 6 4 2 3" xfId="862" xr:uid="{00000000-0005-0000-0000-0000F3080000}"/>
    <cellStyle name="Normal 6 4 2 3 2" xfId="2199" xr:uid="{00000000-0005-0000-0000-0000F4080000}"/>
    <cellStyle name="Normal 6 4 2 4" xfId="1070" xr:uid="{00000000-0005-0000-0000-0000F5080000}"/>
    <cellStyle name="Normal 6 4 2 4 2" xfId="2405" xr:uid="{00000000-0005-0000-0000-0000F6080000}"/>
    <cellStyle name="Normal 6 4 2 5" xfId="1588" xr:uid="{00000000-0005-0000-0000-0000F7080000}"/>
    <cellStyle name="Normal 6 4 3" xfId="418" xr:uid="{00000000-0005-0000-0000-0000F8080000}"/>
    <cellStyle name="Normal 6 4 3 2" xfId="1174" xr:uid="{00000000-0005-0000-0000-0000F9080000}"/>
    <cellStyle name="Normal 6 4 3 2 2" xfId="2508" xr:uid="{00000000-0005-0000-0000-0000FA080000}"/>
    <cellStyle name="Normal 6 4 3 3" xfId="1755" xr:uid="{00000000-0005-0000-0000-0000FB080000}"/>
    <cellStyle name="Normal 6 4 4" xfId="712" xr:uid="{00000000-0005-0000-0000-0000FC080000}"/>
    <cellStyle name="Normal 6 4 4 2" xfId="2049" xr:uid="{00000000-0005-0000-0000-0000FD080000}"/>
    <cellStyle name="Normal 6 4 5" xfId="976" xr:uid="{00000000-0005-0000-0000-0000FE080000}"/>
    <cellStyle name="Normal 6 4 5 2" xfId="2313" xr:uid="{00000000-0005-0000-0000-0000FF080000}"/>
    <cellStyle name="Normal 6 4 6" xfId="1442" xr:uid="{00000000-0005-0000-0000-000000090000}"/>
    <cellStyle name="Normal 6 5" xfId="167" xr:uid="{00000000-0005-0000-0000-000001090000}"/>
    <cellStyle name="Normal 6 5 2" xfId="490" xr:uid="{00000000-0005-0000-0000-000002090000}"/>
    <cellStyle name="Normal 6 5 2 2" xfId="1214" xr:uid="{00000000-0005-0000-0000-000003090000}"/>
    <cellStyle name="Normal 6 5 2 2 2" xfId="2548" xr:uid="{00000000-0005-0000-0000-000004090000}"/>
    <cellStyle name="Normal 6 5 2 3" xfId="1827" xr:uid="{00000000-0005-0000-0000-000005090000}"/>
    <cellStyle name="Normal 6 5 3" xfId="787" xr:uid="{00000000-0005-0000-0000-000006090000}"/>
    <cellStyle name="Normal 6 5 3 2" xfId="2124" xr:uid="{00000000-0005-0000-0000-000007090000}"/>
    <cellStyle name="Normal 6 5 4" xfId="1018" xr:uid="{00000000-0005-0000-0000-000008090000}"/>
    <cellStyle name="Normal 6 5 4 2" xfId="2354" xr:uid="{00000000-0005-0000-0000-000009090000}"/>
    <cellStyle name="Normal 6 5 5" xfId="1515" xr:uid="{00000000-0005-0000-0000-00000A090000}"/>
    <cellStyle name="Normal 6 6" xfId="345" xr:uid="{00000000-0005-0000-0000-00000B090000}"/>
    <cellStyle name="Normal 6 6 2" xfId="1137" xr:uid="{00000000-0005-0000-0000-00000C090000}"/>
    <cellStyle name="Normal 6 6 2 2" xfId="2471" xr:uid="{00000000-0005-0000-0000-00000D090000}"/>
    <cellStyle name="Normal 6 6 3" xfId="1682" xr:uid="{00000000-0005-0000-0000-00000E090000}"/>
    <cellStyle name="Normal 6 7" xfId="639" xr:uid="{00000000-0005-0000-0000-00000F090000}"/>
    <cellStyle name="Normal 6 7 2" xfId="1976" xr:uid="{00000000-0005-0000-0000-000010090000}"/>
    <cellStyle name="Normal 6 8" xfId="939" xr:uid="{00000000-0005-0000-0000-000011090000}"/>
    <cellStyle name="Normal 6 8 2" xfId="2276" xr:uid="{00000000-0005-0000-0000-000012090000}"/>
    <cellStyle name="Normal 6 9" xfId="1369" xr:uid="{00000000-0005-0000-0000-000013090000}"/>
    <cellStyle name="Normal 7" xfId="20" xr:uid="{00000000-0005-0000-0000-000014090000}"/>
    <cellStyle name="Normal 7 2" xfId="170" xr:uid="{00000000-0005-0000-0000-000015090000}"/>
    <cellStyle name="Normal 7 2 2" xfId="312" xr:uid="{00000000-0005-0000-0000-000016090000}"/>
    <cellStyle name="Normal 7 2 3" xfId="790" xr:uid="{00000000-0005-0000-0000-000017090000}"/>
    <cellStyle name="Normal 7 2 3 2" xfId="2127" xr:uid="{00000000-0005-0000-0000-000018090000}"/>
    <cellStyle name="Normal 8" xfId="44" xr:uid="{00000000-0005-0000-0000-000019090000}"/>
    <cellStyle name="Normal 8 2" xfId="194" xr:uid="{00000000-0005-0000-0000-00001A090000}"/>
    <cellStyle name="Normal 8 2 2" xfId="814" xr:uid="{00000000-0005-0000-0000-00001B090000}"/>
    <cellStyle name="Normal 8 2 2 2" xfId="2151" xr:uid="{00000000-0005-0000-0000-00001C090000}"/>
    <cellStyle name="Normal 8 2 3" xfId="1034" xr:uid="{00000000-0005-0000-0000-00001D090000}"/>
    <cellStyle name="Normal 8 3" xfId="316" xr:uid="{00000000-0005-0000-0000-00001E090000}"/>
    <cellStyle name="Normal 9" xfId="302" xr:uid="{00000000-0005-0000-0000-00001F090000}"/>
    <cellStyle name="Normal 9 2" xfId="327" xr:uid="{00000000-0005-0000-0000-000020090000}"/>
    <cellStyle name="Normal 9 2 2" xfId="1125" xr:uid="{00000000-0005-0000-0000-000021090000}"/>
    <cellStyle name="Normal 9 2 2 2" xfId="2459" xr:uid="{00000000-0005-0000-0000-000022090000}"/>
    <cellStyle name="Normal 9 2 3" xfId="1666" xr:uid="{00000000-0005-0000-0000-000023090000}"/>
    <cellStyle name="Normal 9 3" xfId="922" xr:uid="{00000000-0005-0000-0000-000024090000}"/>
    <cellStyle name="Normal 9 3 2" xfId="2259" xr:uid="{00000000-0005-0000-0000-000025090000}"/>
    <cellStyle name="Normal 9 4" xfId="1109" xr:uid="{00000000-0005-0000-0000-000026090000}"/>
    <cellStyle name="Normal 9 4 2" xfId="2444" xr:uid="{00000000-0005-0000-0000-000027090000}"/>
    <cellStyle name="Normal 9 5" xfId="1648" xr:uid="{00000000-0005-0000-0000-000028090000}"/>
    <cellStyle name="Per cent 2" xfId="303" xr:uid="{00000000-0005-0000-0000-000029090000}"/>
    <cellStyle name="Per cent 2 2" xfId="923" xr:uid="{00000000-0005-0000-0000-00002A090000}"/>
    <cellStyle name="Per cent 2 2 2" xfId="2260" xr:uid="{00000000-0005-0000-0000-00002B090000}"/>
    <cellStyle name="Per cent 2 3" xfId="1110" xr:uid="{00000000-0005-0000-0000-00002C090000}"/>
    <cellStyle name="Percent 2" xfId="4" xr:uid="{00000000-0005-0000-0000-00002D090000}"/>
    <cellStyle name="Percent 2 2" xfId="8" xr:uid="{00000000-0005-0000-0000-00002E090000}"/>
    <cellStyle name="Percent 2 3" xfId="931" xr:uid="{00000000-0005-0000-0000-00002F090000}"/>
    <cellStyle name="Percent 2 3 2" xfId="2268" xr:uid="{00000000-0005-0000-0000-000030090000}"/>
    <cellStyle name="Percent 2 4" xfId="1310" xr:uid="{00000000-0005-0000-0000-000031090000}"/>
    <cellStyle name="Percent 3" xfId="15" xr:uid="{00000000-0005-0000-0000-000032090000}"/>
    <cellStyle name="Percent 3 2" xfId="33" xr:uid="{00000000-0005-0000-0000-000033090000}"/>
    <cellStyle name="Percent 3 2 2" xfId="77" xr:uid="{00000000-0005-0000-0000-000034090000}"/>
    <cellStyle name="Percent 3 2 2 2" xfId="149" xr:uid="{00000000-0005-0000-0000-000035090000}"/>
    <cellStyle name="Percent 3 2 2 2 2" xfId="299" xr:uid="{00000000-0005-0000-0000-000036090000}"/>
    <cellStyle name="Percent 3 2 2 2 2 2" xfId="619" xr:uid="{00000000-0005-0000-0000-000037090000}"/>
    <cellStyle name="Percent 3 2 2 2 2 2 2" xfId="1300" xr:uid="{00000000-0005-0000-0000-000038090000}"/>
    <cellStyle name="Percent 3 2 2 2 2 2 2 2" xfId="2634" xr:uid="{00000000-0005-0000-0000-000039090000}"/>
    <cellStyle name="Percent 3 2 2 2 2 2 3" xfId="1956" xr:uid="{00000000-0005-0000-0000-00003A090000}"/>
    <cellStyle name="Percent 3 2 2 2 2 3" xfId="919" xr:uid="{00000000-0005-0000-0000-00003B090000}"/>
    <cellStyle name="Percent 3 2 2 2 2 3 2" xfId="2256" xr:uid="{00000000-0005-0000-0000-00003C090000}"/>
    <cellStyle name="Percent 3 2 2 2 2 4" xfId="1106" xr:uid="{00000000-0005-0000-0000-00003D090000}"/>
    <cellStyle name="Percent 3 2 2 2 2 4 2" xfId="2441" xr:uid="{00000000-0005-0000-0000-00003E090000}"/>
    <cellStyle name="Percent 3 2 2 2 2 5" xfId="1645" xr:uid="{00000000-0005-0000-0000-00003F090000}"/>
    <cellStyle name="Percent 3 2 2 2 3" xfId="475" xr:uid="{00000000-0005-0000-0000-000040090000}"/>
    <cellStyle name="Percent 3 2 2 2 3 2" xfId="1200" xr:uid="{00000000-0005-0000-0000-000041090000}"/>
    <cellStyle name="Percent 3 2 2 2 3 2 2" xfId="2534" xr:uid="{00000000-0005-0000-0000-000042090000}"/>
    <cellStyle name="Percent 3 2 2 2 3 3" xfId="1812" xr:uid="{00000000-0005-0000-0000-000043090000}"/>
    <cellStyle name="Percent 3 2 2 2 4" xfId="769" xr:uid="{00000000-0005-0000-0000-000044090000}"/>
    <cellStyle name="Percent 3 2 2 2 4 2" xfId="2106" xr:uid="{00000000-0005-0000-0000-000045090000}"/>
    <cellStyle name="Percent 3 2 2 2 5" xfId="1002" xr:uid="{00000000-0005-0000-0000-000046090000}"/>
    <cellStyle name="Percent 3 2 2 2 5 2" xfId="2339" xr:uid="{00000000-0005-0000-0000-000047090000}"/>
    <cellStyle name="Percent 3 2 2 2 6" xfId="1499" xr:uid="{00000000-0005-0000-0000-000048090000}"/>
    <cellStyle name="Percent 3 2 2 3" xfId="227" xr:uid="{00000000-0005-0000-0000-000049090000}"/>
    <cellStyle name="Percent 3 2 2 3 2" xfId="547" xr:uid="{00000000-0005-0000-0000-00004A090000}"/>
    <cellStyle name="Percent 3 2 2 3 2 2" xfId="1250" xr:uid="{00000000-0005-0000-0000-00004B090000}"/>
    <cellStyle name="Percent 3 2 2 3 2 2 2" xfId="2584" xr:uid="{00000000-0005-0000-0000-00004C090000}"/>
    <cellStyle name="Percent 3 2 2 3 2 3" xfId="1884" xr:uid="{00000000-0005-0000-0000-00004D090000}"/>
    <cellStyle name="Percent 3 2 2 3 3" xfId="847" xr:uid="{00000000-0005-0000-0000-00004E090000}"/>
    <cellStyle name="Percent 3 2 2 3 3 2" xfId="2184" xr:uid="{00000000-0005-0000-0000-00004F090000}"/>
    <cellStyle name="Percent 3 2 2 3 4" xfId="1056" xr:uid="{00000000-0005-0000-0000-000050090000}"/>
    <cellStyle name="Percent 3 2 2 3 4 2" xfId="2391" xr:uid="{00000000-0005-0000-0000-000051090000}"/>
    <cellStyle name="Percent 3 2 2 3 5" xfId="1573" xr:uid="{00000000-0005-0000-0000-000052090000}"/>
    <cellStyle name="Percent 3 2 2 4" xfId="403" xr:uid="{00000000-0005-0000-0000-000053090000}"/>
    <cellStyle name="Percent 3 2 2 4 2" xfId="1164" xr:uid="{00000000-0005-0000-0000-000054090000}"/>
    <cellStyle name="Percent 3 2 2 4 2 2" xfId="2498" xr:uid="{00000000-0005-0000-0000-000055090000}"/>
    <cellStyle name="Percent 3 2 2 4 3" xfId="1740" xr:uid="{00000000-0005-0000-0000-000056090000}"/>
    <cellStyle name="Percent 3 2 2 5" xfId="697" xr:uid="{00000000-0005-0000-0000-000057090000}"/>
    <cellStyle name="Percent 3 2 2 5 2" xfId="2034" xr:uid="{00000000-0005-0000-0000-000058090000}"/>
    <cellStyle name="Percent 3 2 2 6" xfId="966" xr:uid="{00000000-0005-0000-0000-000059090000}"/>
    <cellStyle name="Percent 3 2 2 6 2" xfId="2303" xr:uid="{00000000-0005-0000-0000-00005A090000}"/>
    <cellStyle name="Percent 3 2 2 7" xfId="1427" xr:uid="{00000000-0005-0000-0000-00005B090000}"/>
    <cellStyle name="Percent 3 2 3" xfId="106" xr:uid="{00000000-0005-0000-0000-00005C090000}"/>
    <cellStyle name="Percent 3 2 3 2" xfId="256" xr:uid="{00000000-0005-0000-0000-00005D090000}"/>
    <cellStyle name="Percent 3 2 3 2 2" xfId="576" xr:uid="{00000000-0005-0000-0000-00005E090000}"/>
    <cellStyle name="Percent 3 2 3 2 2 2" xfId="1277" xr:uid="{00000000-0005-0000-0000-00005F090000}"/>
    <cellStyle name="Percent 3 2 3 2 2 2 2" xfId="2611" xr:uid="{00000000-0005-0000-0000-000060090000}"/>
    <cellStyle name="Percent 3 2 3 2 2 3" xfId="1913" xr:uid="{00000000-0005-0000-0000-000061090000}"/>
    <cellStyle name="Percent 3 2 3 2 3" xfId="876" xr:uid="{00000000-0005-0000-0000-000062090000}"/>
    <cellStyle name="Percent 3 2 3 2 3 2" xfId="2213" xr:uid="{00000000-0005-0000-0000-000063090000}"/>
    <cellStyle name="Percent 3 2 3 2 4" xfId="1083" xr:uid="{00000000-0005-0000-0000-000064090000}"/>
    <cellStyle name="Percent 3 2 3 2 4 2" xfId="2418" xr:uid="{00000000-0005-0000-0000-000065090000}"/>
    <cellStyle name="Percent 3 2 3 2 5" xfId="1602" xr:uid="{00000000-0005-0000-0000-000066090000}"/>
    <cellStyle name="Percent 3 2 3 3" xfId="432" xr:uid="{00000000-0005-0000-0000-000067090000}"/>
    <cellStyle name="Percent 3 2 3 3 2" xfId="1183" xr:uid="{00000000-0005-0000-0000-000068090000}"/>
    <cellStyle name="Percent 3 2 3 3 2 2" xfId="2517" xr:uid="{00000000-0005-0000-0000-000069090000}"/>
    <cellStyle name="Percent 3 2 3 3 3" xfId="1769" xr:uid="{00000000-0005-0000-0000-00006A090000}"/>
    <cellStyle name="Percent 3 2 3 4" xfId="726" xr:uid="{00000000-0005-0000-0000-00006B090000}"/>
    <cellStyle name="Percent 3 2 3 4 2" xfId="2063" xr:uid="{00000000-0005-0000-0000-00006C090000}"/>
    <cellStyle name="Percent 3 2 3 5" xfId="985" xr:uid="{00000000-0005-0000-0000-00006D090000}"/>
    <cellStyle name="Percent 3 2 3 5 2" xfId="2322" xr:uid="{00000000-0005-0000-0000-00006E090000}"/>
    <cellStyle name="Percent 3 2 3 6" xfId="1456" xr:uid="{00000000-0005-0000-0000-00006F090000}"/>
    <cellStyle name="Percent 3 2 4" xfId="183" xr:uid="{00000000-0005-0000-0000-000070090000}"/>
    <cellStyle name="Percent 3 2 4 2" xfId="504" xr:uid="{00000000-0005-0000-0000-000071090000}"/>
    <cellStyle name="Percent 3 2 4 2 2" xfId="1227" xr:uid="{00000000-0005-0000-0000-000072090000}"/>
    <cellStyle name="Percent 3 2 4 2 2 2" xfId="2561" xr:uid="{00000000-0005-0000-0000-000073090000}"/>
    <cellStyle name="Percent 3 2 4 2 3" xfId="1841" xr:uid="{00000000-0005-0000-0000-000074090000}"/>
    <cellStyle name="Percent 3 2 4 3" xfId="803" xr:uid="{00000000-0005-0000-0000-000075090000}"/>
    <cellStyle name="Percent 3 2 4 3 2" xfId="2140" xr:uid="{00000000-0005-0000-0000-000076090000}"/>
    <cellStyle name="Percent 3 2 4 4" xfId="1032" xr:uid="{00000000-0005-0000-0000-000077090000}"/>
    <cellStyle name="Percent 3 2 4 4 2" xfId="2368" xr:uid="{00000000-0005-0000-0000-000078090000}"/>
    <cellStyle name="Percent 3 2 4 5" xfId="1530" xr:uid="{00000000-0005-0000-0000-000079090000}"/>
    <cellStyle name="Percent 3 2 5" xfId="322" xr:uid="{00000000-0005-0000-0000-00007A090000}"/>
    <cellStyle name="Percent 3 2 5 2" xfId="1121" xr:uid="{00000000-0005-0000-0000-00007B090000}"/>
    <cellStyle name="Percent 3 2 5 2 2" xfId="2455" xr:uid="{00000000-0005-0000-0000-00007C090000}"/>
    <cellStyle name="Percent 3 2 5 3" xfId="1662" xr:uid="{00000000-0005-0000-0000-00007D090000}"/>
    <cellStyle name="Percent 3 2 6" xfId="360" xr:uid="{00000000-0005-0000-0000-00007E090000}"/>
    <cellStyle name="Percent 3 2 6 2" xfId="1147" xr:uid="{00000000-0005-0000-0000-00007F090000}"/>
    <cellStyle name="Percent 3 2 6 2 2" xfId="2481" xr:uid="{00000000-0005-0000-0000-000080090000}"/>
    <cellStyle name="Percent 3 2 6 3" xfId="1697" xr:uid="{00000000-0005-0000-0000-000081090000}"/>
    <cellStyle name="Percent 3 2 7" xfId="654" xr:uid="{00000000-0005-0000-0000-000082090000}"/>
    <cellStyle name="Percent 3 2 7 2" xfId="1991" xr:uid="{00000000-0005-0000-0000-000083090000}"/>
    <cellStyle name="Percent 3 2 8" xfId="949" xr:uid="{00000000-0005-0000-0000-000084090000}"/>
    <cellStyle name="Percent 3 2 8 2" xfId="2286" xr:uid="{00000000-0005-0000-0000-000085090000}"/>
    <cellStyle name="Percent 3 2 9" xfId="1384" xr:uid="{00000000-0005-0000-0000-000086090000}"/>
    <cellStyle name="Percent 3 3" xfId="76" xr:uid="{00000000-0005-0000-0000-000087090000}"/>
    <cellStyle name="Percent 3 3 2" xfId="148" xr:uid="{00000000-0005-0000-0000-000088090000}"/>
    <cellStyle name="Percent 3 3 2 2" xfId="298" xr:uid="{00000000-0005-0000-0000-000089090000}"/>
    <cellStyle name="Percent 3 3 2 2 2" xfId="618" xr:uid="{00000000-0005-0000-0000-00008A090000}"/>
    <cellStyle name="Percent 3 3 2 2 2 2" xfId="1299" xr:uid="{00000000-0005-0000-0000-00008B090000}"/>
    <cellStyle name="Percent 3 3 2 2 2 2 2" xfId="2633" xr:uid="{00000000-0005-0000-0000-00008C090000}"/>
    <cellStyle name="Percent 3 3 2 2 2 3" xfId="1955" xr:uid="{00000000-0005-0000-0000-00008D090000}"/>
    <cellStyle name="Percent 3 3 2 2 3" xfId="918" xr:uid="{00000000-0005-0000-0000-00008E090000}"/>
    <cellStyle name="Percent 3 3 2 2 3 2" xfId="2255" xr:uid="{00000000-0005-0000-0000-00008F090000}"/>
    <cellStyle name="Percent 3 3 2 2 4" xfId="1105" xr:uid="{00000000-0005-0000-0000-000090090000}"/>
    <cellStyle name="Percent 3 3 2 2 4 2" xfId="2440" xr:uid="{00000000-0005-0000-0000-000091090000}"/>
    <cellStyle name="Percent 3 3 2 2 5" xfId="1644" xr:uid="{00000000-0005-0000-0000-000092090000}"/>
    <cellStyle name="Percent 3 3 2 3" xfId="474" xr:uid="{00000000-0005-0000-0000-000093090000}"/>
    <cellStyle name="Percent 3 3 2 3 2" xfId="1199" xr:uid="{00000000-0005-0000-0000-000094090000}"/>
    <cellStyle name="Percent 3 3 2 3 2 2" xfId="2533" xr:uid="{00000000-0005-0000-0000-000095090000}"/>
    <cellStyle name="Percent 3 3 2 3 3" xfId="1811" xr:uid="{00000000-0005-0000-0000-000096090000}"/>
    <cellStyle name="Percent 3 3 2 4" xfId="768" xr:uid="{00000000-0005-0000-0000-000097090000}"/>
    <cellStyle name="Percent 3 3 2 4 2" xfId="2105" xr:uid="{00000000-0005-0000-0000-000098090000}"/>
    <cellStyle name="Percent 3 3 2 5" xfId="1001" xr:uid="{00000000-0005-0000-0000-000099090000}"/>
    <cellStyle name="Percent 3 3 2 5 2" xfId="2338" xr:uid="{00000000-0005-0000-0000-00009A090000}"/>
    <cellStyle name="Percent 3 3 2 6" xfId="1498" xr:uid="{00000000-0005-0000-0000-00009B090000}"/>
    <cellStyle name="Percent 3 3 3" xfId="226" xr:uid="{00000000-0005-0000-0000-00009C090000}"/>
    <cellStyle name="Percent 3 3 3 2" xfId="546" xr:uid="{00000000-0005-0000-0000-00009D090000}"/>
    <cellStyle name="Percent 3 3 3 2 2" xfId="1249" xr:uid="{00000000-0005-0000-0000-00009E090000}"/>
    <cellStyle name="Percent 3 3 3 2 2 2" xfId="2583" xr:uid="{00000000-0005-0000-0000-00009F090000}"/>
    <cellStyle name="Percent 3 3 3 2 3" xfId="1883" xr:uid="{00000000-0005-0000-0000-0000A0090000}"/>
    <cellStyle name="Percent 3 3 3 3" xfId="846" xr:uid="{00000000-0005-0000-0000-0000A1090000}"/>
    <cellStyle name="Percent 3 3 3 3 2" xfId="2183" xr:uid="{00000000-0005-0000-0000-0000A2090000}"/>
    <cellStyle name="Percent 3 3 3 4" xfId="1055" xr:uid="{00000000-0005-0000-0000-0000A3090000}"/>
    <cellStyle name="Percent 3 3 3 4 2" xfId="2390" xr:uid="{00000000-0005-0000-0000-0000A4090000}"/>
    <cellStyle name="Percent 3 3 3 5" xfId="1572" xr:uid="{00000000-0005-0000-0000-0000A5090000}"/>
    <cellStyle name="Percent 3 3 4" xfId="402" xr:uid="{00000000-0005-0000-0000-0000A6090000}"/>
    <cellStyle name="Percent 3 3 4 2" xfId="1163" xr:uid="{00000000-0005-0000-0000-0000A7090000}"/>
    <cellStyle name="Percent 3 3 4 2 2" xfId="2497" xr:uid="{00000000-0005-0000-0000-0000A8090000}"/>
    <cellStyle name="Percent 3 3 4 3" xfId="1739" xr:uid="{00000000-0005-0000-0000-0000A9090000}"/>
    <cellStyle name="Percent 3 3 5" xfId="696" xr:uid="{00000000-0005-0000-0000-0000AA090000}"/>
    <cellStyle name="Percent 3 3 5 2" xfId="2033" xr:uid="{00000000-0005-0000-0000-0000AB090000}"/>
    <cellStyle name="Percent 3 3 6" xfId="965" xr:uid="{00000000-0005-0000-0000-0000AC090000}"/>
    <cellStyle name="Percent 3 3 6 2" xfId="2302" xr:uid="{00000000-0005-0000-0000-0000AD090000}"/>
    <cellStyle name="Percent 3 3 7" xfId="1426" xr:uid="{00000000-0005-0000-0000-0000AE090000}"/>
    <cellStyle name="Percent 3 4" xfId="91" xr:uid="{00000000-0005-0000-0000-0000AF090000}"/>
    <cellStyle name="Percent 3 4 2" xfId="241" xr:uid="{00000000-0005-0000-0000-0000B0090000}"/>
    <cellStyle name="Percent 3 4 2 2" xfId="561" xr:uid="{00000000-0005-0000-0000-0000B1090000}"/>
    <cellStyle name="Percent 3 4 2 2 2" xfId="1263" xr:uid="{00000000-0005-0000-0000-0000B2090000}"/>
    <cellStyle name="Percent 3 4 2 2 2 2" xfId="2597" xr:uid="{00000000-0005-0000-0000-0000B3090000}"/>
    <cellStyle name="Percent 3 4 2 2 3" xfId="1898" xr:uid="{00000000-0005-0000-0000-0000B4090000}"/>
    <cellStyle name="Percent 3 4 2 3" xfId="861" xr:uid="{00000000-0005-0000-0000-0000B5090000}"/>
    <cellStyle name="Percent 3 4 2 3 2" xfId="2198" xr:uid="{00000000-0005-0000-0000-0000B6090000}"/>
    <cellStyle name="Percent 3 4 2 4" xfId="1069" xr:uid="{00000000-0005-0000-0000-0000B7090000}"/>
    <cellStyle name="Percent 3 4 2 4 2" xfId="2404" xr:uid="{00000000-0005-0000-0000-0000B8090000}"/>
    <cellStyle name="Percent 3 4 2 5" xfId="1587" xr:uid="{00000000-0005-0000-0000-0000B9090000}"/>
    <cellStyle name="Percent 3 4 3" xfId="417" xr:uid="{00000000-0005-0000-0000-0000BA090000}"/>
    <cellStyle name="Percent 3 4 3 2" xfId="1173" xr:uid="{00000000-0005-0000-0000-0000BB090000}"/>
    <cellStyle name="Percent 3 4 3 2 2" xfId="2507" xr:uid="{00000000-0005-0000-0000-0000BC090000}"/>
    <cellStyle name="Percent 3 4 3 3" xfId="1754" xr:uid="{00000000-0005-0000-0000-0000BD090000}"/>
    <cellStyle name="Percent 3 4 4" xfId="711" xr:uid="{00000000-0005-0000-0000-0000BE090000}"/>
    <cellStyle name="Percent 3 4 4 2" xfId="2048" xr:uid="{00000000-0005-0000-0000-0000BF090000}"/>
    <cellStyle name="Percent 3 4 5" xfId="975" xr:uid="{00000000-0005-0000-0000-0000C0090000}"/>
    <cellStyle name="Percent 3 4 5 2" xfId="2312" xr:uid="{00000000-0005-0000-0000-0000C1090000}"/>
    <cellStyle name="Percent 3 4 6" xfId="1441" xr:uid="{00000000-0005-0000-0000-0000C2090000}"/>
    <cellStyle name="Percent 3 5" xfId="165" xr:uid="{00000000-0005-0000-0000-0000C3090000}"/>
    <cellStyle name="Percent 3 5 2" xfId="489" xr:uid="{00000000-0005-0000-0000-0000C4090000}"/>
    <cellStyle name="Percent 3 5 2 2" xfId="1213" xr:uid="{00000000-0005-0000-0000-0000C5090000}"/>
    <cellStyle name="Percent 3 5 2 2 2" xfId="2547" xr:uid="{00000000-0005-0000-0000-0000C6090000}"/>
    <cellStyle name="Percent 3 5 2 3" xfId="1826" xr:uid="{00000000-0005-0000-0000-0000C7090000}"/>
    <cellStyle name="Percent 3 5 3" xfId="785" xr:uid="{00000000-0005-0000-0000-0000C8090000}"/>
    <cellStyle name="Percent 3 5 3 2" xfId="2122" xr:uid="{00000000-0005-0000-0000-0000C9090000}"/>
    <cellStyle name="Percent 3 5 4" xfId="1016" xr:uid="{00000000-0005-0000-0000-0000CA090000}"/>
    <cellStyle name="Percent 3 5 4 2" xfId="2352" xr:uid="{00000000-0005-0000-0000-0000CB090000}"/>
    <cellStyle name="Percent 3 5 5" xfId="1513" xr:uid="{00000000-0005-0000-0000-0000CC090000}"/>
    <cellStyle name="Percent 3 6" xfId="343" xr:uid="{00000000-0005-0000-0000-0000CD090000}"/>
    <cellStyle name="Percent 3 6 2" xfId="1135" xr:uid="{00000000-0005-0000-0000-0000CE090000}"/>
    <cellStyle name="Percent 3 6 2 2" xfId="2469" xr:uid="{00000000-0005-0000-0000-0000CF090000}"/>
    <cellStyle name="Percent 3 6 3" xfId="1680" xr:uid="{00000000-0005-0000-0000-0000D0090000}"/>
    <cellStyle name="Percent 3 7" xfId="637" xr:uid="{00000000-0005-0000-0000-0000D1090000}"/>
    <cellStyle name="Percent 3 7 2" xfId="1974" xr:uid="{00000000-0005-0000-0000-0000D2090000}"/>
    <cellStyle name="Percent 3 8" xfId="937" xr:uid="{00000000-0005-0000-0000-0000D3090000}"/>
    <cellStyle name="Percent 3 8 2" xfId="2274" xr:uid="{00000000-0005-0000-0000-0000D4090000}"/>
    <cellStyle name="Percent 3 9" xfId="1367" xr:uid="{00000000-0005-0000-0000-0000D5090000}"/>
    <cellStyle name="Percent 4" xfId="18" xr:uid="{00000000-0005-0000-0000-0000D6090000}"/>
    <cellStyle name="Percent 4 2" xfId="34" xr:uid="{00000000-0005-0000-0000-0000D7090000}"/>
    <cellStyle name="Percent 4 2 2" xfId="79" xr:uid="{00000000-0005-0000-0000-0000D8090000}"/>
    <cellStyle name="Percent 4 2 2 2" xfId="151" xr:uid="{00000000-0005-0000-0000-0000D9090000}"/>
    <cellStyle name="Percent 4 2 2 2 2" xfId="301" xr:uid="{00000000-0005-0000-0000-0000DA090000}"/>
    <cellStyle name="Percent 4 2 2 2 2 2" xfId="621" xr:uid="{00000000-0005-0000-0000-0000DB090000}"/>
    <cellStyle name="Percent 4 2 2 2 2 2 2" xfId="1302" xr:uid="{00000000-0005-0000-0000-0000DC090000}"/>
    <cellStyle name="Percent 4 2 2 2 2 2 2 2" xfId="2636" xr:uid="{00000000-0005-0000-0000-0000DD090000}"/>
    <cellStyle name="Percent 4 2 2 2 2 2 3" xfId="1958" xr:uid="{00000000-0005-0000-0000-0000DE090000}"/>
    <cellStyle name="Percent 4 2 2 2 2 3" xfId="921" xr:uid="{00000000-0005-0000-0000-0000DF090000}"/>
    <cellStyle name="Percent 4 2 2 2 2 3 2" xfId="2258" xr:uid="{00000000-0005-0000-0000-0000E0090000}"/>
    <cellStyle name="Percent 4 2 2 2 2 4" xfId="1108" xr:uid="{00000000-0005-0000-0000-0000E1090000}"/>
    <cellStyle name="Percent 4 2 2 2 2 4 2" xfId="2443" xr:uid="{00000000-0005-0000-0000-0000E2090000}"/>
    <cellStyle name="Percent 4 2 2 2 2 5" xfId="1647" xr:uid="{00000000-0005-0000-0000-0000E3090000}"/>
    <cellStyle name="Percent 4 2 2 2 3" xfId="477" xr:uid="{00000000-0005-0000-0000-0000E4090000}"/>
    <cellStyle name="Percent 4 2 2 2 3 2" xfId="1202" xr:uid="{00000000-0005-0000-0000-0000E5090000}"/>
    <cellStyle name="Percent 4 2 2 2 3 2 2" xfId="2536" xr:uid="{00000000-0005-0000-0000-0000E6090000}"/>
    <cellStyle name="Percent 4 2 2 2 3 3" xfId="1814" xr:uid="{00000000-0005-0000-0000-0000E7090000}"/>
    <cellStyle name="Percent 4 2 2 2 4" xfId="771" xr:uid="{00000000-0005-0000-0000-0000E8090000}"/>
    <cellStyle name="Percent 4 2 2 2 4 2" xfId="2108" xr:uid="{00000000-0005-0000-0000-0000E9090000}"/>
    <cellStyle name="Percent 4 2 2 2 5" xfId="1004" xr:uid="{00000000-0005-0000-0000-0000EA090000}"/>
    <cellStyle name="Percent 4 2 2 2 5 2" xfId="2341" xr:uid="{00000000-0005-0000-0000-0000EB090000}"/>
    <cellStyle name="Percent 4 2 2 2 6" xfId="1501" xr:uid="{00000000-0005-0000-0000-0000EC090000}"/>
    <cellStyle name="Percent 4 2 2 3" xfId="229" xr:uid="{00000000-0005-0000-0000-0000ED090000}"/>
    <cellStyle name="Percent 4 2 2 3 2" xfId="549" xr:uid="{00000000-0005-0000-0000-0000EE090000}"/>
    <cellStyle name="Percent 4 2 2 3 2 2" xfId="1252" xr:uid="{00000000-0005-0000-0000-0000EF090000}"/>
    <cellStyle name="Percent 4 2 2 3 2 2 2" xfId="2586" xr:uid="{00000000-0005-0000-0000-0000F0090000}"/>
    <cellStyle name="Percent 4 2 2 3 2 3" xfId="1886" xr:uid="{00000000-0005-0000-0000-0000F1090000}"/>
    <cellStyle name="Percent 4 2 2 3 3" xfId="849" xr:uid="{00000000-0005-0000-0000-0000F2090000}"/>
    <cellStyle name="Percent 4 2 2 3 3 2" xfId="2186" xr:uid="{00000000-0005-0000-0000-0000F3090000}"/>
    <cellStyle name="Percent 4 2 2 3 4" xfId="1058" xr:uid="{00000000-0005-0000-0000-0000F4090000}"/>
    <cellStyle name="Percent 4 2 2 3 4 2" xfId="2393" xr:uid="{00000000-0005-0000-0000-0000F5090000}"/>
    <cellStyle name="Percent 4 2 2 3 5" xfId="1575" xr:uid="{00000000-0005-0000-0000-0000F6090000}"/>
    <cellStyle name="Percent 4 2 2 4" xfId="325" xr:uid="{00000000-0005-0000-0000-0000F7090000}"/>
    <cellStyle name="Percent 4 2 2 4 2" xfId="1124" xr:uid="{00000000-0005-0000-0000-0000F8090000}"/>
    <cellStyle name="Percent 4 2 2 4 2 2" xfId="2458" xr:uid="{00000000-0005-0000-0000-0000F9090000}"/>
    <cellStyle name="Percent 4 2 2 4 3" xfId="1665" xr:uid="{00000000-0005-0000-0000-0000FA090000}"/>
    <cellStyle name="Percent 4 2 2 5" xfId="405" xr:uid="{00000000-0005-0000-0000-0000FB090000}"/>
    <cellStyle name="Percent 4 2 2 5 2" xfId="1166" xr:uid="{00000000-0005-0000-0000-0000FC090000}"/>
    <cellStyle name="Percent 4 2 2 5 2 2" xfId="2500" xr:uid="{00000000-0005-0000-0000-0000FD090000}"/>
    <cellStyle name="Percent 4 2 2 5 3" xfId="1742" xr:uid="{00000000-0005-0000-0000-0000FE090000}"/>
    <cellStyle name="Percent 4 2 2 6" xfId="699" xr:uid="{00000000-0005-0000-0000-0000FF090000}"/>
    <cellStyle name="Percent 4 2 2 6 2" xfId="2036" xr:uid="{00000000-0005-0000-0000-0000000A0000}"/>
    <cellStyle name="Percent 4 2 2 7" xfId="968" xr:uid="{00000000-0005-0000-0000-0000010A0000}"/>
    <cellStyle name="Percent 4 2 2 7 2" xfId="2305" xr:uid="{00000000-0005-0000-0000-0000020A0000}"/>
    <cellStyle name="Percent 4 2 2 8" xfId="1429" xr:uid="{00000000-0005-0000-0000-0000030A0000}"/>
    <cellStyle name="Percent 4 2 3" xfId="107" xr:uid="{00000000-0005-0000-0000-0000040A0000}"/>
    <cellStyle name="Percent 4 2 3 2" xfId="257" xr:uid="{00000000-0005-0000-0000-0000050A0000}"/>
    <cellStyle name="Percent 4 2 3 2 2" xfId="577" xr:uid="{00000000-0005-0000-0000-0000060A0000}"/>
    <cellStyle name="Percent 4 2 3 2 2 2" xfId="1278" xr:uid="{00000000-0005-0000-0000-0000070A0000}"/>
    <cellStyle name="Percent 4 2 3 2 2 2 2" xfId="2612" xr:uid="{00000000-0005-0000-0000-0000080A0000}"/>
    <cellStyle name="Percent 4 2 3 2 2 3" xfId="1914" xr:uid="{00000000-0005-0000-0000-0000090A0000}"/>
    <cellStyle name="Percent 4 2 3 2 3" xfId="877" xr:uid="{00000000-0005-0000-0000-00000A0A0000}"/>
    <cellStyle name="Percent 4 2 3 2 3 2" xfId="2214" xr:uid="{00000000-0005-0000-0000-00000B0A0000}"/>
    <cellStyle name="Percent 4 2 3 2 4" xfId="1084" xr:uid="{00000000-0005-0000-0000-00000C0A0000}"/>
    <cellStyle name="Percent 4 2 3 2 4 2" xfId="2419" xr:uid="{00000000-0005-0000-0000-00000D0A0000}"/>
    <cellStyle name="Percent 4 2 3 2 5" xfId="1603" xr:uid="{00000000-0005-0000-0000-00000E0A0000}"/>
    <cellStyle name="Percent 4 2 3 3" xfId="433" xr:uid="{00000000-0005-0000-0000-00000F0A0000}"/>
    <cellStyle name="Percent 4 2 3 3 2" xfId="1184" xr:uid="{00000000-0005-0000-0000-0000100A0000}"/>
    <cellStyle name="Percent 4 2 3 3 2 2" xfId="2518" xr:uid="{00000000-0005-0000-0000-0000110A0000}"/>
    <cellStyle name="Percent 4 2 3 3 3" xfId="1770" xr:uid="{00000000-0005-0000-0000-0000120A0000}"/>
    <cellStyle name="Percent 4 2 3 4" xfId="727" xr:uid="{00000000-0005-0000-0000-0000130A0000}"/>
    <cellStyle name="Percent 4 2 3 4 2" xfId="2064" xr:uid="{00000000-0005-0000-0000-0000140A0000}"/>
    <cellStyle name="Percent 4 2 3 5" xfId="986" xr:uid="{00000000-0005-0000-0000-0000150A0000}"/>
    <cellStyle name="Percent 4 2 3 5 2" xfId="2323" xr:uid="{00000000-0005-0000-0000-0000160A0000}"/>
    <cellStyle name="Percent 4 2 3 6" xfId="1457" xr:uid="{00000000-0005-0000-0000-0000170A0000}"/>
    <cellStyle name="Percent 4 2 4" xfId="184" xr:uid="{00000000-0005-0000-0000-0000180A0000}"/>
    <cellStyle name="Percent 4 2 4 2" xfId="505" xr:uid="{00000000-0005-0000-0000-0000190A0000}"/>
    <cellStyle name="Percent 4 2 4 2 2" xfId="1228" xr:uid="{00000000-0005-0000-0000-00001A0A0000}"/>
    <cellStyle name="Percent 4 2 4 2 2 2" xfId="2562" xr:uid="{00000000-0005-0000-0000-00001B0A0000}"/>
    <cellStyle name="Percent 4 2 4 2 3" xfId="1842" xr:uid="{00000000-0005-0000-0000-00001C0A0000}"/>
    <cellStyle name="Percent 4 2 4 3" xfId="804" xr:uid="{00000000-0005-0000-0000-00001D0A0000}"/>
    <cellStyle name="Percent 4 2 4 3 2" xfId="2141" xr:uid="{00000000-0005-0000-0000-00001E0A0000}"/>
    <cellStyle name="Percent 4 2 4 4" xfId="1033" xr:uid="{00000000-0005-0000-0000-00001F0A0000}"/>
    <cellStyle name="Percent 4 2 4 4 2" xfId="2369" xr:uid="{00000000-0005-0000-0000-0000200A0000}"/>
    <cellStyle name="Percent 4 2 4 5" xfId="1531" xr:uid="{00000000-0005-0000-0000-0000210A0000}"/>
    <cellStyle name="Percent 4 2 5" xfId="323" xr:uid="{00000000-0005-0000-0000-0000220A0000}"/>
    <cellStyle name="Percent 4 2 5 2" xfId="1122" xr:uid="{00000000-0005-0000-0000-0000230A0000}"/>
    <cellStyle name="Percent 4 2 5 2 2" xfId="2456" xr:uid="{00000000-0005-0000-0000-0000240A0000}"/>
    <cellStyle name="Percent 4 2 5 3" xfId="1663" xr:uid="{00000000-0005-0000-0000-0000250A0000}"/>
    <cellStyle name="Percent 4 2 6" xfId="361" xr:uid="{00000000-0005-0000-0000-0000260A0000}"/>
    <cellStyle name="Percent 4 2 6 2" xfId="1148" xr:uid="{00000000-0005-0000-0000-0000270A0000}"/>
    <cellStyle name="Percent 4 2 6 2 2" xfId="2482" xr:uid="{00000000-0005-0000-0000-0000280A0000}"/>
    <cellStyle name="Percent 4 2 6 3" xfId="1698" xr:uid="{00000000-0005-0000-0000-0000290A0000}"/>
    <cellStyle name="Percent 4 2 7" xfId="655" xr:uid="{00000000-0005-0000-0000-00002A0A0000}"/>
    <cellStyle name="Percent 4 2 7 2" xfId="1992" xr:uid="{00000000-0005-0000-0000-00002B0A0000}"/>
    <cellStyle name="Percent 4 2 8" xfId="950" xr:uid="{00000000-0005-0000-0000-00002C0A0000}"/>
    <cellStyle name="Percent 4 2 8 2" xfId="2287" xr:uid="{00000000-0005-0000-0000-00002D0A0000}"/>
    <cellStyle name="Percent 4 2 9" xfId="1385" xr:uid="{00000000-0005-0000-0000-00002E0A0000}"/>
    <cellStyle name="Percent 4 3" xfId="78" xr:uid="{00000000-0005-0000-0000-00002F0A0000}"/>
    <cellStyle name="Percent 4 3 2" xfId="150" xr:uid="{00000000-0005-0000-0000-0000300A0000}"/>
    <cellStyle name="Percent 4 3 2 2" xfId="300" xr:uid="{00000000-0005-0000-0000-0000310A0000}"/>
    <cellStyle name="Percent 4 3 2 2 2" xfId="620" xr:uid="{00000000-0005-0000-0000-0000320A0000}"/>
    <cellStyle name="Percent 4 3 2 2 2 2" xfId="1301" xr:uid="{00000000-0005-0000-0000-0000330A0000}"/>
    <cellStyle name="Percent 4 3 2 2 2 2 2" xfId="2635" xr:uid="{00000000-0005-0000-0000-0000340A0000}"/>
    <cellStyle name="Percent 4 3 2 2 2 3" xfId="1957" xr:uid="{00000000-0005-0000-0000-0000350A0000}"/>
    <cellStyle name="Percent 4 3 2 2 3" xfId="920" xr:uid="{00000000-0005-0000-0000-0000360A0000}"/>
    <cellStyle name="Percent 4 3 2 2 3 2" xfId="2257" xr:uid="{00000000-0005-0000-0000-0000370A0000}"/>
    <cellStyle name="Percent 4 3 2 2 4" xfId="1107" xr:uid="{00000000-0005-0000-0000-0000380A0000}"/>
    <cellStyle name="Percent 4 3 2 2 4 2" xfId="2442" xr:uid="{00000000-0005-0000-0000-0000390A0000}"/>
    <cellStyle name="Percent 4 3 2 2 5" xfId="1646" xr:uid="{00000000-0005-0000-0000-00003A0A0000}"/>
    <cellStyle name="Percent 4 3 2 3" xfId="476" xr:uid="{00000000-0005-0000-0000-00003B0A0000}"/>
    <cellStyle name="Percent 4 3 2 3 2" xfId="1201" xr:uid="{00000000-0005-0000-0000-00003C0A0000}"/>
    <cellStyle name="Percent 4 3 2 3 2 2" xfId="2535" xr:uid="{00000000-0005-0000-0000-00003D0A0000}"/>
    <cellStyle name="Percent 4 3 2 3 3" xfId="1813" xr:uid="{00000000-0005-0000-0000-00003E0A0000}"/>
    <cellStyle name="Percent 4 3 2 4" xfId="770" xr:uid="{00000000-0005-0000-0000-00003F0A0000}"/>
    <cellStyle name="Percent 4 3 2 4 2" xfId="2107" xr:uid="{00000000-0005-0000-0000-0000400A0000}"/>
    <cellStyle name="Percent 4 3 2 5" xfId="1003" xr:uid="{00000000-0005-0000-0000-0000410A0000}"/>
    <cellStyle name="Percent 4 3 2 5 2" xfId="2340" xr:uid="{00000000-0005-0000-0000-0000420A0000}"/>
    <cellStyle name="Percent 4 3 2 6" xfId="1500" xr:uid="{00000000-0005-0000-0000-0000430A0000}"/>
    <cellStyle name="Percent 4 3 3" xfId="228" xr:uid="{00000000-0005-0000-0000-0000440A0000}"/>
    <cellStyle name="Percent 4 3 3 2" xfId="548" xr:uid="{00000000-0005-0000-0000-0000450A0000}"/>
    <cellStyle name="Percent 4 3 3 2 2" xfId="1251" xr:uid="{00000000-0005-0000-0000-0000460A0000}"/>
    <cellStyle name="Percent 4 3 3 2 2 2" xfId="2585" xr:uid="{00000000-0005-0000-0000-0000470A0000}"/>
    <cellStyle name="Percent 4 3 3 2 3" xfId="1885" xr:uid="{00000000-0005-0000-0000-0000480A0000}"/>
    <cellStyle name="Percent 4 3 3 3" xfId="848" xr:uid="{00000000-0005-0000-0000-0000490A0000}"/>
    <cellStyle name="Percent 4 3 3 3 2" xfId="2185" xr:uid="{00000000-0005-0000-0000-00004A0A0000}"/>
    <cellStyle name="Percent 4 3 3 4" xfId="1057" xr:uid="{00000000-0005-0000-0000-00004B0A0000}"/>
    <cellStyle name="Percent 4 3 3 4 2" xfId="2392" xr:uid="{00000000-0005-0000-0000-00004C0A0000}"/>
    <cellStyle name="Percent 4 3 3 5" xfId="1574" xr:uid="{00000000-0005-0000-0000-00004D0A0000}"/>
    <cellStyle name="Percent 4 3 4" xfId="404" xr:uid="{00000000-0005-0000-0000-00004E0A0000}"/>
    <cellStyle name="Percent 4 3 4 2" xfId="1165" xr:uid="{00000000-0005-0000-0000-00004F0A0000}"/>
    <cellStyle name="Percent 4 3 4 2 2" xfId="2499" xr:uid="{00000000-0005-0000-0000-0000500A0000}"/>
    <cellStyle name="Percent 4 3 4 3" xfId="1741" xr:uid="{00000000-0005-0000-0000-0000510A0000}"/>
    <cellStyle name="Percent 4 3 5" xfId="698" xr:uid="{00000000-0005-0000-0000-0000520A0000}"/>
    <cellStyle name="Percent 4 3 5 2" xfId="2035" xr:uid="{00000000-0005-0000-0000-0000530A0000}"/>
    <cellStyle name="Percent 4 3 6" xfId="967" xr:uid="{00000000-0005-0000-0000-0000540A0000}"/>
    <cellStyle name="Percent 4 3 6 2" xfId="2304" xr:uid="{00000000-0005-0000-0000-0000550A0000}"/>
    <cellStyle name="Percent 4 3 7" xfId="1428" xr:uid="{00000000-0005-0000-0000-0000560A0000}"/>
    <cellStyle name="Percent 4 4" xfId="93" xr:uid="{00000000-0005-0000-0000-0000570A0000}"/>
    <cellStyle name="Percent 4 4 2" xfId="243" xr:uid="{00000000-0005-0000-0000-0000580A0000}"/>
    <cellStyle name="Percent 4 4 2 2" xfId="563" xr:uid="{00000000-0005-0000-0000-0000590A0000}"/>
    <cellStyle name="Percent 4 4 2 2 2" xfId="1265" xr:uid="{00000000-0005-0000-0000-00005A0A0000}"/>
    <cellStyle name="Percent 4 4 2 2 2 2" xfId="2599" xr:uid="{00000000-0005-0000-0000-00005B0A0000}"/>
    <cellStyle name="Percent 4 4 2 2 3" xfId="1900" xr:uid="{00000000-0005-0000-0000-00005C0A0000}"/>
    <cellStyle name="Percent 4 4 2 3" xfId="863" xr:uid="{00000000-0005-0000-0000-00005D0A0000}"/>
    <cellStyle name="Percent 4 4 2 3 2" xfId="2200" xr:uid="{00000000-0005-0000-0000-00005E0A0000}"/>
    <cellStyle name="Percent 4 4 2 4" xfId="1071" xr:uid="{00000000-0005-0000-0000-00005F0A0000}"/>
    <cellStyle name="Percent 4 4 2 4 2" xfId="2406" xr:uid="{00000000-0005-0000-0000-0000600A0000}"/>
    <cellStyle name="Percent 4 4 2 5" xfId="1589" xr:uid="{00000000-0005-0000-0000-0000610A0000}"/>
    <cellStyle name="Percent 4 4 3" xfId="419" xr:uid="{00000000-0005-0000-0000-0000620A0000}"/>
    <cellStyle name="Percent 4 4 3 2" xfId="1175" xr:uid="{00000000-0005-0000-0000-0000630A0000}"/>
    <cellStyle name="Percent 4 4 3 2 2" xfId="2509" xr:uid="{00000000-0005-0000-0000-0000640A0000}"/>
    <cellStyle name="Percent 4 4 3 3" xfId="1756" xr:uid="{00000000-0005-0000-0000-0000650A0000}"/>
    <cellStyle name="Percent 4 4 4" xfId="713" xr:uid="{00000000-0005-0000-0000-0000660A0000}"/>
    <cellStyle name="Percent 4 4 4 2" xfId="2050" xr:uid="{00000000-0005-0000-0000-0000670A0000}"/>
    <cellStyle name="Percent 4 4 5" xfId="977" xr:uid="{00000000-0005-0000-0000-0000680A0000}"/>
    <cellStyle name="Percent 4 4 5 2" xfId="2314" xr:uid="{00000000-0005-0000-0000-0000690A0000}"/>
    <cellStyle name="Percent 4 4 6" xfId="1443" xr:uid="{00000000-0005-0000-0000-00006A0A0000}"/>
    <cellStyle name="Percent 4 5" xfId="168" xr:uid="{00000000-0005-0000-0000-00006B0A0000}"/>
    <cellStyle name="Percent 4 5 2" xfId="491" xr:uid="{00000000-0005-0000-0000-00006C0A0000}"/>
    <cellStyle name="Percent 4 5 2 2" xfId="1215" xr:uid="{00000000-0005-0000-0000-00006D0A0000}"/>
    <cellStyle name="Percent 4 5 2 2 2" xfId="2549" xr:uid="{00000000-0005-0000-0000-00006E0A0000}"/>
    <cellStyle name="Percent 4 5 2 3" xfId="1828" xr:uid="{00000000-0005-0000-0000-00006F0A0000}"/>
    <cellStyle name="Percent 4 5 3" xfId="788" xr:uid="{00000000-0005-0000-0000-0000700A0000}"/>
    <cellStyle name="Percent 4 5 3 2" xfId="2125" xr:uid="{00000000-0005-0000-0000-0000710A0000}"/>
    <cellStyle name="Percent 4 5 4" xfId="1019" xr:uid="{00000000-0005-0000-0000-0000720A0000}"/>
    <cellStyle name="Percent 4 5 4 2" xfId="2355" xr:uid="{00000000-0005-0000-0000-0000730A0000}"/>
    <cellStyle name="Percent 4 5 5" xfId="1516" xr:uid="{00000000-0005-0000-0000-0000740A0000}"/>
    <cellStyle name="Percent 4 6" xfId="346" xr:uid="{00000000-0005-0000-0000-0000750A0000}"/>
    <cellStyle name="Percent 4 6 2" xfId="1138" xr:uid="{00000000-0005-0000-0000-0000760A0000}"/>
    <cellStyle name="Percent 4 6 2 2" xfId="2472" xr:uid="{00000000-0005-0000-0000-0000770A0000}"/>
    <cellStyle name="Percent 4 6 3" xfId="1683" xr:uid="{00000000-0005-0000-0000-0000780A0000}"/>
    <cellStyle name="Percent 4 7" xfId="640" xr:uid="{00000000-0005-0000-0000-0000790A0000}"/>
    <cellStyle name="Percent 4 7 2" xfId="1977" xr:uid="{00000000-0005-0000-0000-00007A0A0000}"/>
    <cellStyle name="Percent 4 8" xfId="940" xr:uid="{00000000-0005-0000-0000-00007B0A0000}"/>
    <cellStyle name="Percent 4 8 2" xfId="2277" xr:uid="{00000000-0005-0000-0000-00007C0A0000}"/>
    <cellStyle name="Percent 4 9" xfId="1370" xr:uid="{00000000-0005-0000-0000-00007D0A0000}"/>
    <cellStyle name="Percent 5" xfId="152" xr:uid="{00000000-0005-0000-0000-00007E0A0000}"/>
    <cellStyle name="Percent 5 2" xfId="326" xr:uid="{00000000-0005-0000-0000-00007F0A0000}"/>
    <cellStyle name="Percent 5 3" xfId="772" xr:uid="{00000000-0005-0000-0000-0000800A0000}"/>
    <cellStyle name="Percent 5 3 2" xfId="2109" xr:uid="{00000000-0005-0000-0000-0000810A0000}"/>
  </cellStyles>
  <dxfs count="0"/>
  <tableStyles count="0" defaultTableStyle="TableStyleMedium9" defaultPivotStyle="PivotStyleMedium4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KPD%20KOLUT%202006%20NET%20BUANGET/BUKU%201/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_2018%20job/Rencana%20Evaluasi%20DAK%20TA%202017/04%20KKE%20aliran%20keuangan%20R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MERIKSAAN%20(PS)/LKPD%20TARAKAN%202013/3.%20Pelaporan/KHP/LHP%20Net/Buku%20I%20Kota%20Tarakan%20TA%202013/Kolaka%20Utara/Book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ians\Realisasi%20Bulanan%202023\BPBD%20MARET%202023.xlsx" TargetMode="External"/><Relationship Id="rId1" Type="http://schemas.openxmlformats.org/officeDocument/2006/relationships/externalLinkPath" Target="BPBD%20MARE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PEM"/>
      <sheetName val="EKBANG"/>
      <sheetName val="PMD"/>
      <sheetName val="KESBANG"/>
      <sheetName val="CAPIL"/>
      <sheetName val="BAPPEDA"/>
      <sheetName val="BAWASDA"/>
    </sheetNames>
    <sheetDataSet>
      <sheetData sheetId="0">
        <row r="5">
          <cell r="J5" t="str">
            <v>BAGIAN PEMERINTAHAN</v>
          </cell>
        </row>
      </sheetData>
      <sheetData sheetId="1">
        <row r="4">
          <cell r="J4" t="str">
            <v>BAGIAN EKONOMI PEMBANGUNAN</v>
          </cell>
        </row>
      </sheetData>
      <sheetData sheetId="2">
        <row r="5">
          <cell r="J5" t="str">
            <v>BAGIAN PEMBERDAYAAN MASYARAKAT DESA</v>
          </cell>
        </row>
      </sheetData>
      <sheetData sheetId="3">
        <row r="5">
          <cell r="J5" t="str">
            <v>KANTOR KESATUAN BANGSA DAN PERLINDUNGAN MASYARAKAT</v>
          </cell>
        </row>
      </sheetData>
      <sheetData sheetId="4">
        <row r="5">
          <cell r="J5" t="str">
            <v>KANTOR CATATAN SIPIL</v>
          </cell>
        </row>
      </sheetData>
      <sheetData sheetId="5">
        <row r="5">
          <cell r="J5" t="str">
            <v>B A P P E D A</v>
          </cell>
        </row>
      </sheetData>
      <sheetData sheetId="6">
        <row r="5">
          <cell r="J5" t="str">
            <v>B A W A S D 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ur KKE"/>
      <sheetName val="KKE link aplikasi"/>
      <sheetName val="Peta DAK"/>
      <sheetName val="KKE 1 Umum"/>
      <sheetName val="KKE 2a"/>
      <sheetName val="KKE 2b"/>
      <sheetName val="KKE 3 Eva Perencanaan"/>
      <sheetName val="Sheet3"/>
      <sheetName val="KKE 4 Eva Salur DAK_Fisik"/>
      <sheetName val="KKE 5 Eva Salur Tamb DAK"/>
      <sheetName val="KKE 6 Uji Salur Tw IV_Tahap II"/>
      <sheetName val="KKE 7a Register SP2D Daerah"/>
      <sheetName val="KKE 7b identifikasi Sisa DAK"/>
      <sheetName val="KKE 8a Kontrak_Swakelola_SP2D"/>
      <sheetName val="KKE 8b Penunjang_SP2D"/>
      <sheetName val="KKE 9 Observasi Fisik"/>
      <sheetName val="KKE 10 Eva Manfaat_Sasaran"/>
      <sheetName val="KKE 11 uji Keselaras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DAK Reguler</v>
          </cell>
          <cell r="G4" t="str">
            <v>Percepatan Infrastruktur Publik Daerah Bidang Jalan</v>
          </cell>
        </row>
        <row r="5">
          <cell r="C5" t="str">
            <v>DAK Penugasan</v>
          </cell>
          <cell r="G5" t="str">
            <v>Percepatan Infrastruktur Publik Daerah Bidang Irigasi</v>
          </cell>
        </row>
        <row r="6">
          <cell r="C6" t="str">
            <v xml:space="preserve">Tambahan DAK </v>
          </cell>
          <cell r="G6" t="str">
            <v>Kesehatan - RS Rujukan dan Pratama</v>
          </cell>
        </row>
        <row r="7">
          <cell r="G7" t="str">
            <v>Kesehatan dan KB</v>
          </cell>
        </row>
        <row r="8">
          <cell r="G8" t="str">
            <v>Jalan</v>
          </cell>
        </row>
        <row r="9">
          <cell r="G9" t="str">
            <v>Irigasi</v>
          </cell>
        </row>
        <row r="11">
          <cell r="G11" t="str">
            <v>Pelayanan Kesehatan Rujukan - Prioritas Daerah</v>
          </cell>
        </row>
        <row r="12">
          <cell r="G12" t="str">
            <v>Prioritas Daerah</v>
          </cell>
        </row>
        <row r="13">
          <cell r="G13" t="str">
            <v>Pelayanan Kesehatan Dasar</v>
          </cell>
        </row>
        <row r="14">
          <cell r="G14" t="str">
            <v>Pendukung Konektivitas</v>
          </cell>
        </row>
        <row r="15">
          <cell r="G15" t="str">
            <v>Pendukung Ketahanan Pangan</v>
          </cell>
        </row>
        <row r="16">
          <cell r="G16" t="str">
            <v>Pelayanan Kesehatan Rujukan - Sarana Pelayanan Rujukan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KBUDPAR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PBD"/>
    </sheetNames>
    <sheetDataSet>
      <sheetData sheetId="0">
        <row r="14">
          <cell r="E14">
            <v>1000000</v>
          </cell>
        </row>
        <row r="15">
          <cell r="E15">
            <v>0</v>
          </cell>
        </row>
        <row r="16">
          <cell r="E16">
            <v>4102000</v>
          </cell>
        </row>
        <row r="18">
          <cell r="E18">
            <v>886502150</v>
          </cell>
        </row>
        <row r="19">
          <cell r="E19">
            <v>121800000</v>
          </cell>
        </row>
        <row r="20">
          <cell r="E20">
            <v>0</v>
          </cell>
        </row>
        <row r="24">
          <cell r="E24">
            <v>0</v>
          </cell>
        </row>
        <row r="26">
          <cell r="E26">
            <v>0</v>
          </cell>
        </row>
        <row r="27">
          <cell r="E27">
            <v>0</v>
          </cell>
        </row>
        <row r="29">
          <cell r="E29">
            <v>0</v>
          </cell>
        </row>
        <row r="30">
          <cell r="E30">
            <v>47834146</v>
          </cell>
        </row>
        <row r="32">
          <cell r="E32">
            <v>0</v>
          </cell>
        </row>
        <row r="33">
          <cell r="E33">
            <v>0</v>
          </cell>
        </row>
        <row r="36">
          <cell r="E36">
            <v>23699302</v>
          </cell>
        </row>
        <row r="37">
          <cell r="E37">
            <v>0</v>
          </cell>
        </row>
        <row r="39">
          <cell r="E39">
            <v>20940000</v>
          </cell>
        </row>
        <row r="40">
          <cell r="E40">
            <v>0</v>
          </cell>
        </row>
        <row r="43">
          <cell r="E43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112950000</v>
          </cell>
        </row>
        <row r="48">
          <cell r="E48">
            <v>6089192</v>
          </cell>
        </row>
        <row r="49">
          <cell r="E49">
            <v>29112183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20026911</v>
          </cell>
        </row>
        <row r="53">
          <cell r="E53">
            <v>875000</v>
          </cell>
        </row>
        <row r="54">
          <cell r="E54">
            <v>0</v>
          </cell>
        </row>
        <row r="55">
          <cell r="E55">
            <v>0</v>
          </cell>
        </row>
        <row r="57">
          <cell r="E57">
            <v>0</v>
          </cell>
        </row>
        <row r="58">
          <cell r="E58">
            <v>15480000</v>
          </cell>
        </row>
        <row r="59">
          <cell r="E59">
            <v>40000000</v>
          </cell>
        </row>
        <row r="60">
          <cell r="E60">
            <v>8049059</v>
          </cell>
        </row>
        <row r="61">
          <cell r="E61">
            <v>0</v>
          </cell>
        </row>
        <row r="62">
          <cell r="E62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16252000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117"/>
  <sheetViews>
    <sheetView tabSelected="1" view="pageBreakPreview" topLeftCell="A40" zoomScale="70" zoomScaleNormal="70" zoomScaleSheetLayoutView="70" workbookViewId="0">
      <selection activeCell="G3" sqref="G3"/>
    </sheetView>
  </sheetViews>
  <sheetFormatPr defaultColWidth="9.1796875" defaultRowHeight="14.5" x14ac:dyDescent="0.35"/>
  <cols>
    <col min="1" max="1" width="20.7265625" style="1" customWidth="1"/>
    <col min="2" max="2" width="44.54296875" style="1" customWidth="1"/>
    <col min="3" max="3" width="19.26953125" style="75" customWidth="1"/>
    <col min="4" max="4" width="9.1796875" style="1" customWidth="1"/>
    <col min="5" max="5" width="19.26953125" style="1" customWidth="1"/>
    <col min="6" max="6" width="9.1796875" style="1" customWidth="1"/>
    <col min="7" max="7" width="15.7265625" style="2" customWidth="1"/>
    <col min="8" max="8" width="21.26953125" style="3" hidden="1" customWidth="1"/>
    <col min="9" max="9" width="0" style="3" hidden="1" customWidth="1"/>
    <col min="10" max="10" width="17.1796875" style="3" hidden="1" customWidth="1"/>
    <col min="11" max="11" width="0" style="3" hidden="1" customWidth="1"/>
    <col min="12" max="12" width="31.1796875" style="3" hidden="1" customWidth="1"/>
    <col min="13" max="13" width="15" style="3" hidden="1" customWidth="1"/>
    <col min="14" max="14" width="0" style="3" hidden="1" customWidth="1"/>
    <col min="15" max="15" width="11.36328125" style="3" hidden="1" customWidth="1"/>
    <col min="16" max="16384" width="9.1796875" style="3"/>
  </cols>
  <sheetData>
    <row r="1" spans="1:13" x14ac:dyDescent="0.35">
      <c r="C1" s="1"/>
      <c r="G1" s="1"/>
      <c r="H1" s="2"/>
    </row>
    <row r="2" spans="1:13" ht="23.25" customHeight="1" x14ac:dyDescent="0.35">
      <c r="A2" s="4" t="s">
        <v>35</v>
      </c>
      <c r="B2" s="4"/>
      <c r="C2" s="4"/>
      <c r="D2" s="4"/>
      <c r="E2" s="4"/>
      <c r="F2" s="4"/>
      <c r="G2" s="4"/>
      <c r="H2" s="2"/>
    </row>
    <row r="3" spans="1:13" x14ac:dyDescent="0.35">
      <c r="A3" s="5"/>
      <c r="B3" s="6"/>
      <c r="C3" s="7"/>
      <c r="D3" s="5"/>
      <c r="E3" s="5"/>
      <c r="F3" s="5"/>
      <c r="G3" s="7"/>
      <c r="H3" s="2"/>
    </row>
    <row r="4" spans="1:13" x14ac:dyDescent="0.35">
      <c r="A4" s="8" t="s">
        <v>33</v>
      </c>
      <c r="B4" s="9" t="s">
        <v>144</v>
      </c>
      <c r="C4" s="7"/>
      <c r="D4" s="5"/>
      <c r="E4" s="5"/>
      <c r="F4" s="5"/>
      <c r="G4" s="7"/>
      <c r="H4" s="2"/>
    </row>
    <row r="5" spans="1:13" ht="24" customHeight="1" x14ac:dyDescent="0.35">
      <c r="A5" s="10" t="s">
        <v>34</v>
      </c>
      <c r="B5" s="11" t="s">
        <v>75</v>
      </c>
      <c r="C5" s="11"/>
      <c r="D5" s="11"/>
      <c r="E5" s="11"/>
      <c r="F5" s="11"/>
      <c r="G5" s="11"/>
      <c r="H5" s="2"/>
    </row>
    <row r="6" spans="1:13" x14ac:dyDescent="0.35">
      <c r="A6" s="12" t="s">
        <v>22</v>
      </c>
      <c r="B6" s="12" t="s">
        <v>32</v>
      </c>
      <c r="C6" s="13" t="s">
        <v>36</v>
      </c>
      <c r="D6" s="14" t="s">
        <v>27</v>
      </c>
      <c r="E6" s="14"/>
      <c r="F6" s="14"/>
      <c r="G6" s="14" t="s">
        <v>2</v>
      </c>
      <c r="H6" s="2"/>
    </row>
    <row r="7" spans="1:13" x14ac:dyDescent="0.35">
      <c r="A7" s="12"/>
      <c r="B7" s="12"/>
      <c r="C7" s="15"/>
      <c r="D7" s="16" t="s">
        <v>28</v>
      </c>
      <c r="E7" s="14" t="s">
        <v>29</v>
      </c>
      <c r="F7" s="14"/>
      <c r="G7" s="14"/>
      <c r="H7" s="2"/>
    </row>
    <row r="8" spans="1:13" x14ac:dyDescent="0.35">
      <c r="A8" s="12"/>
      <c r="B8" s="12"/>
      <c r="C8" s="17" t="s">
        <v>44</v>
      </c>
      <c r="D8" s="18" t="s">
        <v>30</v>
      </c>
      <c r="E8" s="18" t="s">
        <v>31</v>
      </c>
      <c r="F8" s="18" t="s">
        <v>30</v>
      </c>
      <c r="G8" s="14"/>
      <c r="H8" s="2"/>
    </row>
    <row r="9" spans="1:13" ht="29" x14ac:dyDescent="0.35">
      <c r="A9" s="19" t="s">
        <v>78</v>
      </c>
      <c r="B9" s="19" t="s">
        <v>77</v>
      </c>
      <c r="C9" s="20">
        <f>C11</f>
        <v>14898072908</v>
      </c>
      <c r="D9" s="21">
        <f>D11</f>
        <v>0.51894540628193842</v>
      </c>
      <c r="E9" s="22">
        <f>E11</f>
        <v>6431402915</v>
      </c>
      <c r="F9" s="21">
        <f>F11</f>
        <v>0.43169361263807826</v>
      </c>
      <c r="G9" s="23" t="s">
        <v>1</v>
      </c>
      <c r="H9" s="2">
        <f>H11</f>
        <v>7731286498.0599995</v>
      </c>
      <c r="L9" s="24">
        <f>3513143924+1194380683</f>
        <v>4707524607</v>
      </c>
    </row>
    <row r="10" spans="1:13" x14ac:dyDescent="0.35">
      <c r="A10" s="19"/>
      <c r="B10" s="19"/>
      <c r="C10" s="20"/>
      <c r="D10" s="25"/>
      <c r="E10" s="26"/>
      <c r="F10" s="25"/>
      <c r="G10" s="23"/>
      <c r="H10" s="2"/>
    </row>
    <row r="11" spans="1:13" ht="29" x14ac:dyDescent="0.35">
      <c r="A11" s="27" t="s">
        <v>78</v>
      </c>
      <c r="B11" s="27" t="s">
        <v>77</v>
      </c>
      <c r="C11" s="28">
        <f>SUM(C12:C68)</f>
        <v>14898072908</v>
      </c>
      <c r="D11" s="29">
        <f>H11/C11*100%</f>
        <v>0.51894540628193842</v>
      </c>
      <c r="E11" s="28">
        <f>SUM(E12:E68)</f>
        <v>6431402915</v>
      </c>
      <c r="F11" s="30">
        <f>E11/C11*100%</f>
        <v>0.43169361263807826</v>
      </c>
      <c r="G11" s="31" t="s">
        <v>0</v>
      </c>
      <c r="H11" s="32">
        <f>SUM(H12:H68)</f>
        <v>7731286498.0599995</v>
      </c>
      <c r="I11" s="33"/>
      <c r="J11" s="34">
        <f>H11-E11</f>
        <v>1299883583.0599995</v>
      </c>
      <c r="K11" s="33"/>
      <c r="L11" s="33"/>
      <c r="M11" s="33"/>
    </row>
    <row r="12" spans="1:13" ht="29.5" thickBot="1" x14ac:dyDescent="0.4">
      <c r="A12" s="35" t="s">
        <v>131</v>
      </c>
      <c r="B12" s="36" t="s">
        <v>15</v>
      </c>
      <c r="C12" s="37"/>
      <c r="D12" s="38"/>
      <c r="E12" s="39"/>
      <c r="F12" s="40"/>
      <c r="G12" s="41" t="s">
        <v>23</v>
      </c>
      <c r="H12" s="42"/>
      <c r="I12" s="33"/>
      <c r="J12" s="33"/>
      <c r="K12" s="33"/>
      <c r="L12" s="33"/>
      <c r="M12" s="33"/>
    </row>
    <row r="13" spans="1:13" ht="29.5" thickBot="1" x14ac:dyDescent="0.4">
      <c r="A13" s="43" t="s">
        <v>55</v>
      </c>
      <c r="B13" s="43" t="s">
        <v>16</v>
      </c>
      <c r="C13" s="44"/>
      <c r="D13" s="45"/>
      <c r="E13" s="46"/>
      <c r="F13" s="47"/>
      <c r="G13" s="48" t="s">
        <v>47</v>
      </c>
      <c r="H13" s="49"/>
      <c r="I13" s="33"/>
      <c r="J13" s="33"/>
      <c r="K13" s="33"/>
      <c r="L13" s="33"/>
      <c r="M13" s="34">
        <f>SUM(E14:E16)</f>
        <v>32632000</v>
      </c>
    </row>
    <row r="14" spans="1:13" ht="29" x14ac:dyDescent="0.35">
      <c r="A14" s="50" t="s">
        <v>79</v>
      </c>
      <c r="B14" s="50" t="s">
        <v>45</v>
      </c>
      <c r="C14" s="51">
        <v>50000000</v>
      </c>
      <c r="D14" s="52">
        <v>0.55000000000000004</v>
      </c>
      <c r="E14" s="53">
        <v>27350000</v>
      </c>
      <c r="F14" s="52">
        <f>E14/C14*100%</f>
        <v>0.54700000000000004</v>
      </c>
      <c r="G14" s="54" t="s">
        <v>24</v>
      </c>
      <c r="H14" s="2">
        <f>D14*C14</f>
        <v>27500000.000000004</v>
      </c>
      <c r="I14" s="33"/>
      <c r="J14" s="34">
        <f>E14-[4]BPBD!$E$14</f>
        <v>26350000</v>
      </c>
      <c r="K14" s="33"/>
      <c r="L14" s="34">
        <f>SUM(E14:E40)</f>
        <v>4515184035</v>
      </c>
      <c r="M14" s="34">
        <f>E11-L14</f>
        <v>1916218880</v>
      </c>
    </row>
    <row r="15" spans="1:13" ht="29" x14ac:dyDescent="0.35">
      <c r="A15" s="50" t="s">
        <v>56</v>
      </c>
      <c r="B15" s="50" t="s">
        <v>13</v>
      </c>
      <c r="C15" s="51">
        <v>30000000</v>
      </c>
      <c r="D15" s="52">
        <v>0</v>
      </c>
      <c r="E15" s="53">
        <v>0</v>
      </c>
      <c r="F15" s="52">
        <f>E15/C15*100%</f>
        <v>0</v>
      </c>
      <c r="G15" s="54" t="s">
        <v>24</v>
      </c>
      <c r="H15" s="2">
        <f t="shared" ref="H15:H68" si="0">D15*C15</f>
        <v>0</v>
      </c>
      <c r="J15" s="34">
        <f>E15-[4]BPBD!$E$15</f>
        <v>0</v>
      </c>
      <c r="L15" s="55">
        <f>L14-3999354613</f>
        <v>515829422</v>
      </c>
      <c r="M15" s="55">
        <f>SUM(E43:E68)</f>
        <v>1916218880</v>
      </c>
    </row>
    <row r="16" spans="1:13" ht="24" customHeight="1" x14ac:dyDescent="0.35">
      <c r="A16" s="50" t="s">
        <v>133</v>
      </c>
      <c r="B16" s="50" t="s">
        <v>130</v>
      </c>
      <c r="C16" s="51">
        <v>20000000</v>
      </c>
      <c r="D16" s="52">
        <v>0.35</v>
      </c>
      <c r="E16" s="53">
        <v>5282000</v>
      </c>
      <c r="F16" s="52">
        <f>E16/C16*100%</f>
        <v>0.2641</v>
      </c>
      <c r="G16" s="54" t="s">
        <v>24</v>
      </c>
      <c r="H16" s="2">
        <f t="shared" si="0"/>
        <v>7000000</v>
      </c>
      <c r="I16" s="33"/>
      <c r="J16" s="34">
        <f>E16-[4]BPBD!$E$16</f>
        <v>1180000</v>
      </c>
      <c r="K16" s="33"/>
      <c r="L16" s="33"/>
      <c r="M16" s="33"/>
    </row>
    <row r="17" spans="1:15" ht="21" customHeight="1" x14ac:dyDescent="0.35">
      <c r="A17" s="43" t="s">
        <v>57</v>
      </c>
      <c r="B17" s="43" t="s">
        <v>17</v>
      </c>
      <c r="C17" s="44"/>
      <c r="D17" s="45"/>
      <c r="E17" s="46"/>
      <c r="F17" s="47"/>
      <c r="G17" s="48" t="s">
        <v>47</v>
      </c>
      <c r="H17" s="2"/>
      <c r="M17" s="55">
        <f>SUM(E18:E20)</f>
        <v>3698025378</v>
      </c>
      <c r="O17" s="55">
        <f>M17-3276621754</f>
        <v>421403624</v>
      </c>
    </row>
    <row r="18" spans="1:15" x14ac:dyDescent="0.35">
      <c r="A18" s="50" t="s">
        <v>58</v>
      </c>
      <c r="B18" s="50" t="s">
        <v>3</v>
      </c>
      <c r="C18" s="51">
        <v>5326151338</v>
      </c>
      <c r="D18" s="52">
        <v>0.62</v>
      </c>
      <c r="E18" s="53">
        <v>3258581188</v>
      </c>
      <c r="F18" s="52">
        <f>E18/C18*100%</f>
        <v>0.61180784795792442</v>
      </c>
      <c r="G18" s="54" t="s">
        <v>24</v>
      </c>
      <c r="H18" s="2">
        <f t="shared" si="0"/>
        <v>3302213829.5599999</v>
      </c>
      <c r="J18" s="55">
        <f>E18-[4]BPBD!$E$18</f>
        <v>2372079038</v>
      </c>
    </row>
    <row r="19" spans="1:15" x14ac:dyDescent="0.35">
      <c r="A19" s="50" t="s">
        <v>59</v>
      </c>
      <c r="B19" s="50" t="s">
        <v>4</v>
      </c>
      <c r="C19" s="51">
        <v>756281000</v>
      </c>
      <c r="D19" s="52">
        <v>0.55000000000000004</v>
      </c>
      <c r="E19" s="53">
        <v>411998690</v>
      </c>
      <c r="F19" s="52">
        <f>E19/C19*100%</f>
        <v>0.5447693251582415</v>
      </c>
      <c r="G19" s="54" t="s">
        <v>24</v>
      </c>
      <c r="H19" s="2">
        <f t="shared" si="0"/>
        <v>415954550.00000006</v>
      </c>
      <c r="J19" s="55">
        <f>E19-[4]BPBD!$E$19</f>
        <v>290198690</v>
      </c>
    </row>
    <row r="20" spans="1:15" ht="29" x14ac:dyDescent="0.35">
      <c r="A20" s="50" t="s">
        <v>80</v>
      </c>
      <c r="B20" s="50" t="s">
        <v>46</v>
      </c>
      <c r="C20" s="51">
        <v>50000000</v>
      </c>
      <c r="D20" s="52">
        <v>0.65</v>
      </c>
      <c r="E20" s="53">
        <v>27445500</v>
      </c>
      <c r="F20" s="52">
        <f>E20/C20*100%</f>
        <v>0.54891000000000001</v>
      </c>
      <c r="G20" s="54" t="s">
        <v>24</v>
      </c>
      <c r="H20" s="2">
        <f t="shared" si="0"/>
        <v>32500000</v>
      </c>
      <c r="I20" s="33"/>
      <c r="J20" s="34">
        <f>E20-[4]BPBD!$E$20</f>
        <v>27445500</v>
      </c>
      <c r="K20" s="33"/>
      <c r="L20" s="33"/>
      <c r="M20" s="33"/>
    </row>
    <row r="21" spans="1:15" x14ac:dyDescent="0.35">
      <c r="A21" s="43" t="s">
        <v>60</v>
      </c>
      <c r="B21" s="43" t="s">
        <v>18</v>
      </c>
      <c r="C21" s="56"/>
      <c r="D21" s="45"/>
      <c r="E21" s="46"/>
      <c r="F21" s="47"/>
      <c r="G21" s="48" t="s">
        <v>47</v>
      </c>
      <c r="H21" s="2"/>
    </row>
    <row r="22" spans="1:15" ht="29" x14ac:dyDescent="0.35">
      <c r="A22" s="50" t="s">
        <v>134</v>
      </c>
      <c r="B22" s="50" t="s">
        <v>26</v>
      </c>
      <c r="C22" s="57"/>
      <c r="D22" s="58"/>
      <c r="E22" s="59"/>
      <c r="F22" s="58"/>
      <c r="G22" s="54" t="s">
        <v>24</v>
      </c>
      <c r="H22" s="2"/>
    </row>
    <row r="23" spans="1:15" ht="24" customHeight="1" x14ac:dyDescent="0.35">
      <c r="A23" s="43" t="s">
        <v>61</v>
      </c>
      <c r="B23" s="43" t="s">
        <v>19</v>
      </c>
      <c r="C23" s="44"/>
      <c r="D23" s="45"/>
      <c r="E23" s="46"/>
      <c r="F23" s="47"/>
      <c r="G23" s="48" t="s">
        <v>47</v>
      </c>
      <c r="H23" s="2"/>
      <c r="I23" s="33"/>
      <c r="J23" s="33"/>
      <c r="K23" s="33"/>
      <c r="L23" s="33"/>
      <c r="M23" s="34">
        <f>SUM(E24:E30)</f>
        <v>199167607</v>
      </c>
    </row>
    <row r="24" spans="1:15" ht="29" x14ac:dyDescent="0.35">
      <c r="A24" s="50" t="s">
        <v>62</v>
      </c>
      <c r="B24" s="50" t="s">
        <v>5</v>
      </c>
      <c r="C24" s="51">
        <v>9990670</v>
      </c>
      <c r="D24" s="52">
        <v>0</v>
      </c>
      <c r="E24" s="53">
        <v>0</v>
      </c>
      <c r="F24" s="52">
        <f>E24/C24*100%</f>
        <v>0</v>
      </c>
      <c r="G24" s="54" t="s">
        <v>24</v>
      </c>
      <c r="H24" s="2">
        <f t="shared" si="0"/>
        <v>0</v>
      </c>
      <c r="J24" s="55">
        <f>E24-[4]BPBD!$E$24</f>
        <v>0</v>
      </c>
    </row>
    <row r="25" spans="1:15" ht="30.75" customHeight="1" x14ac:dyDescent="0.35">
      <c r="A25" s="50" t="s">
        <v>63</v>
      </c>
      <c r="B25" s="50" t="s">
        <v>6</v>
      </c>
      <c r="C25" s="57"/>
      <c r="D25" s="58"/>
      <c r="E25" s="59"/>
      <c r="F25" s="58"/>
      <c r="G25" s="54" t="s">
        <v>24</v>
      </c>
      <c r="H25" s="2"/>
    </row>
    <row r="26" spans="1:15" ht="21" customHeight="1" x14ac:dyDescent="0.35">
      <c r="A26" s="50" t="s">
        <v>64</v>
      </c>
      <c r="B26" s="50" t="s">
        <v>7</v>
      </c>
      <c r="C26" s="51">
        <v>42517500</v>
      </c>
      <c r="D26" s="52">
        <v>0.15</v>
      </c>
      <c r="E26" s="53">
        <v>5490000</v>
      </c>
      <c r="F26" s="52">
        <f>E26/C26*100%</f>
        <v>0.12912330216969484</v>
      </c>
      <c r="G26" s="54" t="s">
        <v>24</v>
      </c>
      <c r="H26" s="2">
        <f t="shared" si="0"/>
        <v>6377625</v>
      </c>
      <c r="J26" s="55">
        <f>E26-[4]BPBD!$E$26</f>
        <v>5490000</v>
      </c>
    </row>
    <row r="27" spans="1:15" ht="30.75" customHeight="1" x14ac:dyDescent="0.35">
      <c r="A27" s="50" t="s">
        <v>65</v>
      </c>
      <c r="B27" s="50" t="s">
        <v>8</v>
      </c>
      <c r="C27" s="51">
        <v>38998470</v>
      </c>
      <c r="D27" s="52">
        <v>1</v>
      </c>
      <c r="E27" s="53">
        <v>38943880</v>
      </c>
      <c r="F27" s="52">
        <f>E27/C27*100%</f>
        <v>0.99860020149508433</v>
      </c>
      <c r="G27" s="54" t="s">
        <v>24</v>
      </c>
      <c r="H27" s="2">
        <f t="shared" si="0"/>
        <v>38998470</v>
      </c>
      <c r="J27" s="55">
        <f>E27-[4]BPBD!$E$27</f>
        <v>38943880</v>
      </c>
    </row>
    <row r="28" spans="1:15" ht="29" x14ac:dyDescent="0.35">
      <c r="A28" s="50" t="s">
        <v>135</v>
      </c>
      <c r="B28" s="50" t="s">
        <v>48</v>
      </c>
      <c r="C28" s="60"/>
      <c r="D28" s="58"/>
      <c r="E28" s="57"/>
      <c r="F28" s="58"/>
      <c r="G28" s="54" t="s">
        <v>24</v>
      </c>
      <c r="H28" s="2"/>
    </row>
    <row r="29" spans="1:15" x14ac:dyDescent="0.35">
      <c r="A29" s="50" t="s">
        <v>73</v>
      </c>
      <c r="B29" s="50" t="s">
        <v>54</v>
      </c>
      <c r="C29" s="51">
        <v>12000000</v>
      </c>
      <c r="D29" s="52">
        <v>0.7</v>
      </c>
      <c r="E29" s="53">
        <v>8300000</v>
      </c>
      <c r="F29" s="52">
        <f>E29/C29*100%</f>
        <v>0.69166666666666665</v>
      </c>
      <c r="G29" s="54" t="s">
        <v>24</v>
      </c>
      <c r="H29" s="2">
        <f t="shared" si="0"/>
        <v>8400000</v>
      </c>
      <c r="J29" s="55">
        <f>E29-[4]BPBD!$E$29</f>
        <v>8300000</v>
      </c>
    </row>
    <row r="30" spans="1:15" ht="29" x14ac:dyDescent="0.35">
      <c r="A30" s="50" t="s">
        <v>66</v>
      </c>
      <c r="B30" s="50" t="s">
        <v>9</v>
      </c>
      <c r="C30" s="51">
        <v>269705000</v>
      </c>
      <c r="D30" s="52">
        <v>0.55000000000000004</v>
      </c>
      <c r="E30" s="53">
        <v>146433727</v>
      </c>
      <c r="F30" s="52">
        <f>E30/C30*100%</f>
        <v>0.54294034964127469</v>
      </c>
      <c r="G30" s="54" t="s">
        <v>24</v>
      </c>
      <c r="H30" s="2">
        <f t="shared" si="0"/>
        <v>148337750</v>
      </c>
      <c r="J30" s="55">
        <f>E30-[4]BPBD!$E$30</f>
        <v>98599581</v>
      </c>
    </row>
    <row r="31" spans="1:15" ht="29" x14ac:dyDescent="0.35">
      <c r="A31" s="61" t="s">
        <v>81</v>
      </c>
      <c r="B31" s="61" t="s">
        <v>49</v>
      </c>
      <c r="C31" s="62"/>
      <c r="D31" s="45"/>
      <c r="E31" s="63"/>
      <c r="F31" s="45"/>
      <c r="G31" s="48" t="s">
        <v>47</v>
      </c>
      <c r="H31" s="2"/>
      <c r="I31" s="33"/>
      <c r="J31" s="33"/>
      <c r="K31" s="33"/>
      <c r="L31" s="33"/>
      <c r="M31" s="34">
        <f>SUM(E32:E33)</f>
        <v>385658111</v>
      </c>
    </row>
    <row r="32" spans="1:15" ht="29" x14ac:dyDescent="0.35">
      <c r="A32" s="50" t="s">
        <v>136</v>
      </c>
      <c r="B32" s="50" t="s">
        <v>50</v>
      </c>
      <c r="C32" s="51">
        <v>367200000</v>
      </c>
      <c r="D32" s="52">
        <v>1</v>
      </c>
      <c r="E32" s="53">
        <v>361000000</v>
      </c>
      <c r="F32" s="52">
        <f>E32/C32*100%</f>
        <v>0.98311546840958608</v>
      </c>
      <c r="G32" s="54" t="s">
        <v>24</v>
      </c>
      <c r="H32" s="2">
        <f t="shared" si="0"/>
        <v>367200000</v>
      </c>
      <c r="J32" s="55">
        <f>E32-[4]BPBD!$E$32</f>
        <v>361000000</v>
      </c>
    </row>
    <row r="33" spans="1:13" ht="24.5" customHeight="1" x14ac:dyDescent="0.35">
      <c r="A33" s="50" t="s">
        <v>82</v>
      </c>
      <c r="B33" s="50" t="s">
        <v>51</v>
      </c>
      <c r="C33" s="51">
        <v>25000000</v>
      </c>
      <c r="D33" s="52">
        <v>1</v>
      </c>
      <c r="E33" s="53">
        <v>24658111</v>
      </c>
      <c r="F33" s="52">
        <f>E33/C33*100%</f>
        <v>0.98632443999999997</v>
      </c>
      <c r="G33" s="54" t="s">
        <v>24</v>
      </c>
      <c r="H33" s="2">
        <f t="shared" si="0"/>
        <v>25000000</v>
      </c>
      <c r="J33" s="64">
        <f>E33-[4]BPBD!$E$33</f>
        <v>24658111</v>
      </c>
    </row>
    <row r="34" spans="1:13" x14ac:dyDescent="0.35">
      <c r="A34" s="50" t="s">
        <v>74</v>
      </c>
      <c r="B34" s="50" t="s">
        <v>52</v>
      </c>
      <c r="C34" s="65"/>
      <c r="D34" s="66"/>
      <c r="E34" s="67"/>
      <c r="F34" s="66"/>
      <c r="G34" s="54" t="s">
        <v>24</v>
      </c>
      <c r="H34" s="2"/>
      <c r="I34" s="33"/>
      <c r="J34" s="33"/>
      <c r="K34" s="33"/>
      <c r="L34" s="33"/>
      <c r="M34" s="33"/>
    </row>
    <row r="35" spans="1:13" ht="29" x14ac:dyDescent="0.35">
      <c r="A35" s="43" t="s">
        <v>67</v>
      </c>
      <c r="B35" s="43" t="s">
        <v>20</v>
      </c>
      <c r="C35" s="44"/>
      <c r="D35" s="45"/>
      <c r="E35" s="46"/>
      <c r="F35" s="47"/>
      <c r="G35" s="48" t="s">
        <v>47</v>
      </c>
      <c r="H35" s="2"/>
      <c r="I35" s="33"/>
      <c r="J35" s="33"/>
      <c r="K35" s="33"/>
      <c r="L35" s="33"/>
      <c r="M35" s="34">
        <f>SUM(E36:E37)</f>
        <v>77861939</v>
      </c>
    </row>
    <row r="36" spans="1:13" ht="29" x14ac:dyDescent="0.35">
      <c r="A36" s="50" t="s">
        <v>68</v>
      </c>
      <c r="B36" s="50" t="s">
        <v>10</v>
      </c>
      <c r="C36" s="68">
        <v>150500000</v>
      </c>
      <c r="D36" s="52">
        <v>0.4</v>
      </c>
      <c r="E36" s="69">
        <v>61361939</v>
      </c>
      <c r="F36" s="52">
        <f>E36/C36*100%</f>
        <v>0.40772052491694349</v>
      </c>
      <c r="G36" s="54" t="s">
        <v>24</v>
      </c>
      <c r="H36" s="2">
        <f t="shared" si="0"/>
        <v>60200000</v>
      </c>
      <c r="J36" s="55">
        <f>E36-[4]BPBD!$E$36</f>
        <v>37662637</v>
      </c>
    </row>
    <row r="37" spans="1:13" x14ac:dyDescent="0.35">
      <c r="A37" s="50" t="s">
        <v>69</v>
      </c>
      <c r="B37" s="50" t="s">
        <v>11</v>
      </c>
      <c r="C37" s="68">
        <v>20000000</v>
      </c>
      <c r="D37" s="52">
        <v>0.85</v>
      </c>
      <c r="E37" s="69">
        <v>16500000</v>
      </c>
      <c r="F37" s="52">
        <f>E37/C37*100%</f>
        <v>0.82499999999999996</v>
      </c>
      <c r="G37" s="54" t="s">
        <v>24</v>
      </c>
      <c r="H37" s="2">
        <f t="shared" si="0"/>
        <v>17000000</v>
      </c>
      <c r="J37" s="55">
        <f>E37-[4]BPBD!$E$37</f>
        <v>16500000</v>
      </c>
    </row>
    <row r="38" spans="1:13" ht="29" x14ac:dyDescent="0.35">
      <c r="A38" s="43" t="s">
        <v>70</v>
      </c>
      <c r="B38" s="43" t="s">
        <v>21</v>
      </c>
      <c r="C38" s="56"/>
      <c r="D38" s="45"/>
      <c r="E38" s="46"/>
      <c r="F38" s="47"/>
      <c r="G38" s="48" t="s">
        <v>47</v>
      </c>
      <c r="H38" s="2"/>
      <c r="M38" s="55">
        <f>SUM(E39:E40)</f>
        <v>121839000</v>
      </c>
    </row>
    <row r="39" spans="1:13" ht="24.75" customHeight="1" x14ac:dyDescent="0.35">
      <c r="A39" s="50" t="s">
        <v>71</v>
      </c>
      <c r="B39" s="50" t="s">
        <v>14</v>
      </c>
      <c r="C39" s="68">
        <v>484874000</v>
      </c>
      <c r="D39" s="52">
        <v>0.2</v>
      </c>
      <c r="E39" s="69">
        <v>86905000</v>
      </c>
      <c r="F39" s="52">
        <f>E39/C39*100%</f>
        <v>0.17923213040913721</v>
      </c>
      <c r="G39" s="54" t="s">
        <v>24</v>
      </c>
      <c r="H39" s="2">
        <f t="shared" si="0"/>
        <v>96974800</v>
      </c>
      <c r="I39" s="33"/>
      <c r="J39" s="34">
        <f>E39-[4]BPBD!$E$39</f>
        <v>65965000</v>
      </c>
      <c r="K39" s="33"/>
      <c r="L39" s="33"/>
      <c r="M39" s="33"/>
    </row>
    <row r="40" spans="1:13" ht="29" x14ac:dyDescent="0.35">
      <c r="A40" s="50" t="s">
        <v>72</v>
      </c>
      <c r="B40" s="50" t="s">
        <v>12</v>
      </c>
      <c r="C40" s="68">
        <v>35000000</v>
      </c>
      <c r="D40" s="52">
        <v>1</v>
      </c>
      <c r="E40" s="69">
        <v>34934000</v>
      </c>
      <c r="F40" s="52">
        <f>E40/C40*100%</f>
        <v>0.99811428571428573</v>
      </c>
      <c r="G40" s="54" t="s">
        <v>24</v>
      </c>
      <c r="H40" s="2">
        <f t="shared" si="0"/>
        <v>35000000</v>
      </c>
      <c r="I40" s="33"/>
      <c r="J40" s="34">
        <f>E40-[4]BPBD!$E$40</f>
        <v>34934000</v>
      </c>
      <c r="K40" s="33"/>
      <c r="L40" s="33"/>
      <c r="M40" s="33"/>
    </row>
    <row r="41" spans="1:13" ht="30" customHeight="1" x14ac:dyDescent="0.35">
      <c r="A41" s="35" t="s">
        <v>132</v>
      </c>
      <c r="B41" s="36" t="s">
        <v>25</v>
      </c>
      <c r="C41" s="70"/>
      <c r="D41" s="38"/>
      <c r="E41" s="39"/>
      <c r="F41" s="40"/>
      <c r="G41" s="41" t="s">
        <v>23</v>
      </c>
      <c r="H41" s="2"/>
      <c r="I41" s="33"/>
      <c r="J41" s="33"/>
      <c r="K41" s="33"/>
      <c r="L41" s="33"/>
      <c r="M41" s="34">
        <f>SUM(E43:E68)</f>
        <v>1916218880</v>
      </c>
    </row>
    <row r="42" spans="1:13" ht="29" x14ac:dyDescent="0.35">
      <c r="A42" s="43" t="s">
        <v>83</v>
      </c>
      <c r="B42" s="43" t="s">
        <v>84</v>
      </c>
      <c r="C42" s="44"/>
      <c r="D42" s="45"/>
      <c r="E42" s="46"/>
      <c r="F42" s="47"/>
      <c r="G42" s="48" t="s">
        <v>47</v>
      </c>
      <c r="H42" s="2"/>
    </row>
    <row r="43" spans="1:13" ht="43.5" x14ac:dyDescent="0.35">
      <c r="A43" s="50" t="s">
        <v>85</v>
      </c>
      <c r="B43" s="50" t="s">
        <v>86</v>
      </c>
      <c r="C43" s="68">
        <v>125000000</v>
      </c>
      <c r="D43" s="52">
        <v>0.35</v>
      </c>
      <c r="E43" s="71">
        <v>40026748</v>
      </c>
      <c r="F43" s="52">
        <f>E43/C43*100%</f>
        <v>0.32021398400000001</v>
      </c>
      <c r="G43" s="54" t="s">
        <v>24</v>
      </c>
      <c r="H43" s="2">
        <f t="shared" si="0"/>
        <v>43750000</v>
      </c>
      <c r="I43" s="33"/>
      <c r="J43" s="34">
        <f>E43-[4]BPBD!$E$43</f>
        <v>40026748</v>
      </c>
      <c r="K43" s="33"/>
      <c r="L43" s="33"/>
      <c r="M43" s="33"/>
    </row>
    <row r="44" spans="1:13" ht="29" x14ac:dyDescent="0.35">
      <c r="A44" s="43" t="s">
        <v>87</v>
      </c>
      <c r="B44" s="43" t="s">
        <v>88</v>
      </c>
      <c r="C44" s="44"/>
      <c r="D44" s="45"/>
      <c r="E44" s="46"/>
      <c r="F44" s="47"/>
      <c r="G44" s="48" t="s">
        <v>47</v>
      </c>
      <c r="H44" s="2"/>
    </row>
    <row r="45" spans="1:13" ht="29" x14ac:dyDescent="0.35">
      <c r="A45" s="50" t="s">
        <v>89</v>
      </c>
      <c r="B45" s="50" t="s">
        <v>90</v>
      </c>
      <c r="C45" s="68">
        <v>50000000</v>
      </c>
      <c r="D45" s="52">
        <v>0.7</v>
      </c>
      <c r="E45" s="71">
        <v>34343306</v>
      </c>
      <c r="F45" s="52">
        <f t="shared" ref="F45:F55" si="1">E45/C45*100%</f>
        <v>0.68686612000000002</v>
      </c>
      <c r="G45" s="54" t="s">
        <v>24</v>
      </c>
      <c r="H45" s="2">
        <f t="shared" si="0"/>
        <v>35000000</v>
      </c>
      <c r="J45" s="55">
        <f>E45-[4]BPBD!$E$45</f>
        <v>34343306</v>
      </c>
    </row>
    <row r="46" spans="1:13" ht="29" x14ac:dyDescent="0.35">
      <c r="A46" s="50" t="s">
        <v>91</v>
      </c>
      <c r="B46" s="50" t="s">
        <v>92</v>
      </c>
      <c r="C46" s="68">
        <v>250000000</v>
      </c>
      <c r="D46" s="52">
        <v>0.3</v>
      </c>
      <c r="E46" s="71">
        <v>72589084</v>
      </c>
      <c r="F46" s="52">
        <f t="shared" si="1"/>
        <v>0.29035633599999999</v>
      </c>
      <c r="G46" s="54" t="s">
        <v>24</v>
      </c>
      <c r="H46" s="2">
        <f t="shared" si="0"/>
        <v>75000000</v>
      </c>
      <c r="J46" s="55">
        <f>E46-[4]BPBD!$E$46</f>
        <v>72589084</v>
      </c>
    </row>
    <row r="47" spans="1:13" ht="43.5" x14ac:dyDescent="0.35">
      <c r="A47" s="50" t="s">
        <v>93</v>
      </c>
      <c r="B47" s="50" t="s">
        <v>94</v>
      </c>
      <c r="C47" s="68">
        <v>500000000</v>
      </c>
      <c r="D47" s="52">
        <v>0.65</v>
      </c>
      <c r="E47" s="71">
        <v>324389250</v>
      </c>
      <c r="F47" s="52">
        <f t="shared" si="1"/>
        <v>0.64877850000000004</v>
      </c>
      <c r="G47" s="54" t="s">
        <v>24</v>
      </c>
      <c r="H47" s="2">
        <f t="shared" si="0"/>
        <v>325000000</v>
      </c>
      <c r="J47" s="55">
        <f>E47-[4]BPBD!$E$47</f>
        <v>211439250</v>
      </c>
    </row>
    <row r="48" spans="1:13" ht="28.5" customHeight="1" x14ac:dyDescent="0.35">
      <c r="A48" s="50" t="s">
        <v>95</v>
      </c>
      <c r="B48" s="50" t="s">
        <v>96</v>
      </c>
      <c r="C48" s="68">
        <v>1000000000</v>
      </c>
      <c r="D48" s="52">
        <v>0.42</v>
      </c>
      <c r="E48" s="71">
        <v>126913422</v>
      </c>
      <c r="F48" s="52">
        <f t="shared" si="1"/>
        <v>0.126913422</v>
      </c>
      <c r="G48" s="54" t="s">
        <v>24</v>
      </c>
      <c r="H48" s="2">
        <f t="shared" si="0"/>
        <v>420000000</v>
      </c>
      <c r="J48" s="55">
        <f>E48-[4]BPBD!$E$48</f>
        <v>120824230</v>
      </c>
    </row>
    <row r="49" spans="1:13" x14ac:dyDescent="0.35">
      <c r="A49" s="50" t="s">
        <v>97</v>
      </c>
      <c r="B49" s="50" t="s">
        <v>98</v>
      </c>
      <c r="C49" s="68">
        <v>800000000</v>
      </c>
      <c r="D49" s="52">
        <v>0.4</v>
      </c>
      <c r="E49" s="71">
        <v>38732183</v>
      </c>
      <c r="F49" s="52">
        <f t="shared" si="1"/>
        <v>4.8415228749999997E-2</v>
      </c>
      <c r="G49" s="54" t="s">
        <v>24</v>
      </c>
      <c r="H49" s="2">
        <f t="shared" si="0"/>
        <v>320000000</v>
      </c>
      <c r="J49" s="55">
        <f>E49-[4]BPBD!$E$49</f>
        <v>9620000</v>
      </c>
    </row>
    <row r="50" spans="1:13" ht="29" x14ac:dyDescent="0.35">
      <c r="A50" s="50" t="s">
        <v>99</v>
      </c>
      <c r="B50" s="50" t="s">
        <v>100</v>
      </c>
      <c r="C50" s="68">
        <v>100000000</v>
      </c>
      <c r="D50" s="52">
        <v>0.45</v>
      </c>
      <c r="E50" s="71">
        <v>43244900</v>
      </c>
      <c r="F50" s="52">
        <f t="shared" si="1"/>
        <v>0.43244899999999997</v>
      </c>
      <c r="G50" s="54" t="s">
        <v>24</v>
      </c>
      <c r="H50" s="2">
        <f t="shared" si="0"/>
        <v>45000000</v>
      </c>
      <c r="J50" s="55">
        <f>E50-[4]BPBD!$E$50</f>
        <v>43244900</v>
      </c>
    </row>
    <row r="51" spans="1:13" ht="29" x14ac:dyDescent="0.35">
      <c r="A51" s="50" t="s">
        <v>137</v>
      </c>
      <c r="B51" s="50" t="s">
        <v>138</v>
      </c>
      <c r="C51" s="68">
        <v>50000000</v>
      </c>
      <c r="D51" s="52">
        <v>0.15</v>
      </c>
      <c r="E51" s="71">
        <v>5758950</v>
      </c>
      <c r="F51" s="52">
        <f t="shared" si="1"/>
        <v>0.115179</v>
      </c>
      <c r="G51" s="54" t="s">
        <v>24</v>
      </c>
      <c r="H51" s="2">
        <f t="shared" si="0"/>
        <v>7500000</v>
      </c>
      <c r="J51" s="55">
        <f>E51-[4]BPBD!$E$51</f>
        <v>5758950</v>
      </c>
    </row>
    <row r="52" spans="1:13" ht="21" customHeight="1" x14ac:dyDescent="0.35">
      <c r="A52" s="50" t="s">
        <v>102</v>
      </c>
      <c r="B52" s="50" t="s">
        <v>103</v>
      </c>
      <c r="C52" s="68">
        <v>200000000</v>
      </c>
      <c r="D52" s="52">
        <v>0.25</v>
      </c>
      <c r="E52" s="71">
        <v>41445604</v>
      </c>
      <c r="F52" s="52">
        <f t="shared" si="1"/>
        <v>0.20722802000000001</v>
      </c>
      <c r="G52" s="54" t="s">
        <v>24</v>
      </c>
      <c r="H52" s="2">
        <f t="shared" si="0"/>
        <v>50000000</v>
      </c>
      <c r="J52" s="55">
        <f>E52-[4]BPBD!$E$52</f>
        <v>21418693</v>
      </c>
    </row>
    <row r="53" spans="1:13" x14ac:dyDescent="0.35">
      <c r="A53" s="50" t="s">
        <v>104</v>
      </c>
      <c r="B53" s="50" t="s">
        <v>105</v>
      </c>
      <c r="C53" s="68">
        <v>984137850</v>
      </c>
      <c r="D53" s="52">
        <v>0.35</v>
      </c>
      <c r="E53" s="71">
        <v>315174356</v>
      </c>
      <c r="F53" s="52">
        <f t="shared" si="1"/>
        <v>0.32025427738603895</v>
      </c>
      <c r="G53" s="54" t="s">
        <v>24</v>
      </c>
      <c r="H53" s="2">
        <f t="shared" si="0"/>
        <v>344448247.5</v>
      </c>
      <c r="I53" s="33"/>
      <c r="J53" s="34">
        <f>E53-[4]BPBD!$E$53</f>
        <v>314299356</v>
      </c>
      <c r="K53" s="33"/>
      <c r="L53" s="33"/>
      <c r="M53" s="33"/>
    </row>
    <row r="54" spans="1:13" ht="29" x14ac:dyDescent="0.35">
      <c r="A54" s="50" t="s">
        <v>139</v>
      </c>
      <c r="B54" s="50" t="s">
        <v>140</v>
      </c>
      <c r="C54" s="68">
        <v>50000000</v>
      </c>
      <c r="D54" s="52">
        <v>0</v>
      </c>
      <c r="E54" s="71">
        <v>0</v>
      </c>
      <c r="F54" s="52">
        <f t="shared" si="1"/>
        <v>0</v>
      </c>
      <c r="G54" s="54" t="s">
        <v>24</v>
      </c>
      <c r="H54" s="2">
        <f t="shared" si="0"/>
        <v>0</v>
      </c>
      <c r="I54" s="33"/>
      <c r="J54" s="34">
        <f>E54-[4]BPBD!$E$54</f>
        <v>0</v>
      </c>
      <c r="K54" s="33"/>
      <c r="L54" s="33"/>
      <c r="M54" s="33"/>
    </row>
    <row r="55" spans="1:13" x14ac:dyDescent="0.35">
      <c r="A55" s="50" t="s">
        <v>141</v>
      </c>
      <c r="B55" s="50" t="s">
        <v>142</v>
      </c>
      <c r="C55" s="68">
        <v>50000000</v>
      </c>
      <c r="D55" s="52">
        <v>1</v>
      </c>
      <c r="E55" s="71">
        <v>47782400</v>
      </c>
      <c r="F55" s="52">
        <f t="shared" si="1"/>
        <v>0.95564800000000005</v>
      </c>
      <c r="G55" s="54" t="s">
        <v>24</v>
      </c>
      <c r="H55" s="2">
        <f t="shared" si="0"/>
        <v>50000000</v>
      </c>
      <c r="I55" s="33"/>
      <c r="J55" s="34">
        <f>E55-[4]BPBD!$E$55</f>
        <v>47782400</v>
      </c>
      <c r="K55" s="33"/>
      <c r="L55" s="33"/>
      <c r="M55" s="33"/>
    </row>
    <row r="56" spans="1:13" ht="29" x14ac:dyDescent="0.35">
      <c r="A56" s="43" t="s">
        <v>106</v>
      </c>
      <c r="B56" s="43" t="s">
        <v>107</v>
      </c>
      <c r="C56" s="44"/>
      <c r="D56" s="45"/>
      <c r="E56" s="46"/>
      <c r="F56" s="47"/>
      <c r="G56" s="48" t="s">
        <v>47</v>
      </c>
      <c r="H56" s="2"/>
      <c r="I56" s="33"/>
      <c r="J56" s="33"/>
      <c r="K56" s="33"/>
      <c r="L56" s="33"/>
      <c r="M56" s="33"/>
    </row>
    <row r="57" spans="1:13" ht="29" x14ac:dyDescent="0.35">
      <c r="A57" s="50" t="s">
        <v>108</v>
      </c>
      <c r="B57" s="50" t="s">
        <v>109</v>
      </c>
      <c r="C57" s="51">
        <v>50000000</v>
      </c>
      <c r="D57" s="52">
        <v>0.25</v>
      </c>
      <c r="E57" s="71">
        <v>9775000</v>
      </c>
      <c r="F57" s="52">
        <f t="shared" ref="F57:F62" si="2">E57/C57*100%</f>
        <v>0.19550000000000001</v>
      </c>
      <c r="G57" s="54" t="s">
        <v>24</v>
      </c>
      <c r="H57" s="2">
        <f t="shared" si="0"/>
        <v>12500000</v>
      </c>
      <c r="I57" s="33"/>
      <c r="J57" s="34">
        <f>E57-[4]BPBD!$E$57</f>
        <v>9775000</v>
      </c>
      <c r="K57" s="33"/>
      <c r="L57" s="33"/>
      <c r="M57" s="33"/>
    </row>
    <row r="58" spans="1:13" x14ac:dyDescent="0.35">
      <c r="A58" s="50" t="s">
        <v>110</v>
      </c>
      <c r="B58" s="50" t="s">
        <v>111</v>
      </c>
      <c r="C58" s="51">
        <v>60000000</v>
      </c>
      <c r="D58" s="52">
        <v>0.55000000000000004</v>
      </c>
      <c r="E58" s="71">
        <v>31685000</v>
      </c>
      <c r="F58" s="52">
        <f t="shared" si="2"/>
        <v>0.52808333333333335</v>
      </c>
      <c r="G58" s="54" t="s">
        <v>24</v>
      </c>
      <c r="H58" s="2">
        <f t="shared" si="0"/>
        <v>33000000.000000004</v>
      </c>
      <c r="I58" s="33"/>
      <c r="J58" s="34">
        <f>E58-[4]BPBD!$E$58</f>
        <v>16205000</v>
      </c>
      <c r="K58" s="33"/>
      <c r="L58" s="33"/>
      <c r="M58" s="33"/>
    </row>
    <row r="59" spans="1:13" ht="29" x14ac:dyDescent="0.35">
      <c r="A59" s="50" t="s">
        <v>112</v>
      </c>
      <c r="B59" s="50" t="s">
        <v>113</v>
      </c>
      <c r="C59" s="51">
        <v>1650000000</v>
      </c>
      <c r="D59" s="52">
        <v>0.41</v>
      </c>
      <c r="E59" s="71">
        <v>82854700</v>
      </c>
      <c r="F59" s="52">
        <f t="shared" si="2"/>
        <v>5.0214969696969695E-2</v>
      </c>
      <c r="G59" s="54" t="s">
        <v>24</v>
      </c>
      <c r="H59" s="2">
        <f t="shared" si="0"/>
        <v>676500000</v>
      </c>
      <c r="I59" s="33"/>
      <c r="J59" s="34">
        <f>E59-[4]BPBD!$E$59</f>
        <v>42854700</v>
      </c>
      <c r="K59" s="33"/>
      <c r="L59" s="33"/>
      <c r="M59" s="33"/>
    </row>
    <row r="60" spans="1:13" ht="29" x14ac:dyDescent="0.35">
      <c r="A60" s="50" t="s">
        <v>114</v>
      </c>
      <c r="B60" s="50" t="s">
        <v>115</v>
      </c>
      <c r="C60" s="51">
        <v>350000000</v>
      </c>
      <c r="D60" s="52">
        <v>0.25</v>
      </c>
      <c r="E60" s="71">
        <v>87100205</v>
      </c>
      <c r="F60" s="52">
        <f t="shared" si="2"/>
        <v>0.24885772857142857</v>
      </c>
      <c r="G60" s="54" t="s">
        <v>24</v>
      </c>
      <c r="H60" s="2">
        <f t="shared" si="0"/>
        <v>87500000</v>
      </c>
      <c r="I60" s="33"/>
      <c r="J60" s="34">
        <f>E60-[4]BPBD!$E$60</f>
        <v>79051146</v>
      </c>
      <c r="K60" s="33"/>
      <c r="L60" s="33"/>
      <c r="M60" s="33"/>
    </row>
    <row r="61" spans="1:13" ht="29" x14ac:dyDescent="0.35">
      <c r="A61" s="50" t="s">
        <v>116</v>
      </c>
      <c r="B61" s="50" t="s">
        <v>117</v>
      </c>
      <c r="C61" s="51">
        <v>30000000</v>
      </c>
      <c r="D61" s="52">
        <v>0.2</v>
      </c>
      <c r="E61" s="71">
        <v>4350000</v>
      </c>
      <c r="F61" s="52">
        <f t="shared" si="2"/>
        <v>0.14499999999999999</v>
      </c>
      <c r="G61" s="54" t="s">
        <v>24</v>
      </c>
      <c r="H61" s="2">
        <f t="shared" si="0"/>
        <v>6000000</v>
      </c>
      <c r="J61" s="55">
        <f>E61-[4]BPBD!$E$61</f>
        <v>4350000</v>
      </c>
    </row>
    <row r="62" spans="1:13" ht="29" x14ac:dyDescent="0.35">
      <c r="A62" s="50" t="s">
        <v>118</v>
      </c>
      <c r="B62" s="50" t="s">
        <v>119</v>
      </c>
      <c r="C62" s="51">
        <v>100000000</v>
      </c>
      <c r="D62" s="52">
        <v>0.05</v>
      </c>
      <c r="E62" s="71">
        <v>4536000</v>
      </c>
      <c r="F62" s="52">
        <f t="shared" si="2"/>
        <v>4.5359999999999998E-2</v>
      </c>
      <c r="G62" s="54" t="s">
        <v>24</v>
      </c>
      <c r="H62" s="2">
        <f t="shared" si="0"/>
        <v>5000000</v>
      </c>
      <c r="J62" s="55">
        <f>E62-[4]BPBD!$E$62</f>
        <v>4536000</v>
      </c>
    </row>
    <row r="63" spans="1:13" x14ac:dyDescent="0.35">
      <c r="A63" s="43" t="s">
        <v>120</v>
      </c>
      <c r="B63" s="43" t="s">
        <v>121</v>
      </c>
      <c r="C63" s="44"/>
      <c r="D63" s="45"/>
      <c r="E63" s="46"/>
      <c r="F63" s="46"/>
      <c r="G63" s="48" t="s">
        <v>47</v>
      </c>
      <c r="H63" s="2"/>
    </row>
    <row r="64" spans="1:13" ht="29" x14ac:dyDescent="0.35">
      <c r="A64" s="50" t="s">
        <v>122</v>
      </c>
      <c r="B64" s="50" t="s">
        <v>123</v>
      </c>
      <c r="C64" s="68">
        <v>75000000</v>
      </c>
      <c r="D64" s="52">
        <v>0.25</v>
      </c>
      <c r="E64" s="71">
        <v>16467386</v>
      </c>
      <c r="F64" s="52">
        <f>E64/C64*100%</f>
        <v>0.21956514666666666</v>
      </c>
      <c r="G64" s="54" t="s">
        <v>24</v>
      </c>
      <c r="H64" s="2">
        <f t="shared" si="0"/>
        <v>18750000</v>
      </c>
      <c r="J64" s="55">
        <f>E64-[4]BPBD!$E$64</f>
        <v>16467386</v>
      </c>
    </row>
    <row r="65" spans="1:10" x14ac:dyDescent="0.35">
      <c r="A65" s="50" t="s">
        <v>124</v>
      </c>
      <c r="B65" s="50" t="s">
        <v>125</v>
      </c>
      <c r="C65" s="68">
        <v>50000000</v>
      </c>
      <c r="D65" s="52">
        <v>0.75</v>
      </c>
      <c r="E65" s="71">
        <v>35859000</v>
      </c>
      <c r="F65" s="52">
        <f>E65/C65*100%</f>
        <v>0.71718000000000004</v>
      </c>
      <c r="G65" s="54" t="s">
        <v>24</v>
      </c>
      <c r="H65" s="2">
        <f t="shared" si="0"/>
        <v>37500000</v>
      </c>
      <c r="J65" s="55">
        <f>E65-[4]BPBD!$E$65</f>
        <v>35859000</v>
      </c>
    </row>
    <row r="66" spans="1:10" ht="29" x14ac:dyDescent="0.35">
      <c r="A66" s="50" t="s">
        <v>126</v>
      </c>
      <c r="B66" s="50" t="s">
        <v>127</v>
      </c>
      <c r="C66" s="68">
        <v>50000000</v>
      </c>
      <c r="D66" s="52">
        <v>0.35</v>
      </c>
      <c r="E66" s="71">
        <v>25532386</v>
      </c>
      <c r="F66" s="52">
        <f>E66/C66*100%</f>
        <v>0.51064772000000003</v>
      </c>
      <c r="G66" s="54" t="s">
        <v>24</v>
      </c>
      <c r="H66" s="2">
        <f t="shared" si="0"/>
        <v>17500000</v>
      </c>
      <c r="J66" s="55">
        <f>E66-[4]BPBD!$E$66</f>
        <v>25532386</v>
      </c>
    </row>
    <row r="67" spans="1:10" ht="29" x14ac:dyDescent="0.35">
      <c r="A67" s="50" t="s">
        <v>128</v>
      </c>
      <c r="B67" s="50" t="s">
        <v>129</v>
      </c>
      <c r="C67" s="68">
        <v>75000000</v>
      </c>
      <c r="D67" s="52">
        <v>0</v>
      </c>
      <c r="E67" s="71">
        <v>0</v>
      </c>
      <c r="F67" s="52">
        <f>E67/C67*100%</f>
        <v>0</v>
      </c>
      <c r="G67" s="54" t="s">
        <v>24</v>
      </c>
      <c r="H67" s="2">
        <f t="shared" si="0"/>
        <v>0</v>
      </c>
      <c r="J67" s="55">
        <f>E67-[4]BPBD!$E$67</f>
        <v>0</v>
      </c>
    </row>
    <row r="68" spans="1:10" ht="22.5" customHeight="1" x14ac:dyDescent="0.35">
      <c r="A68" s="50" t="s">
        <v>143</v>
      </c>
      <c r="B68" s="50" t="s">
        <v>101</v>
      </c>
      <c r="C68" s="68">
        <v>560717080</v>
      </c>
      <c r="D68" s="52">
        <v>0.95</v>
      </c>
      <c r="E68" s="71">
        <v>527659000</v>
      </c>
      <c r="F68" s="52">
        <f>E68/C68*100%</f>
        <v>0.94104320845728473</v>
      </c>
      <c r="G68" s="54" t="s">
        <v>24</v>
      </c>
      <c r="H68" s="2">
        <f t="shared" si="0"/>
        <v>532681226</v>
      </c>
      <c r="J68" s="55">
        <f>E68-[4]BPBD!$E$68</f>
        <v>511407000</v>
      </c>
    </row>
    <row r="69" spans="1:10" x14ac:dyDescent="0.35">
      <c r="C69" s="72"/>
      <c r="D69" s="73"/>
      <c r="E69" s="74"/>
      <c r="F69" s="73"/>
      <c r="G69" s="75"/>
      <c r="H69" s="2">
        <f>E68</f>
        <v>527659000</v>
      </c>
    </row>
    <row r="70" spans="1:10" x14ac:dyDescent="0.35">
      <c r="A70" s="76" t="s">
        <v>40</v>
      </c>
      <c r="G70" s="1"/>
      <c r="H70" s="2">
        <v>341767000</v>
      </c>
    </row>
    <row r="71" spans="1:10" x14ac:dyDescent="0.35">
      <c r="A71" s="77" t="s">
        <v>53</v>
      </c>
      <c r="G71" s="1"/>
      <c r="H71" s="2">
        <f>H69+H70</f>
        <v>869426000</v>
      </c>
    </row>
    <row r="72" spans="1:10" x14ac:dyDescent="0.35">
      <c r="A72" s="77" t="s">
        <v>41</v>
      </c>
      <c r="G72" s="1"/>
      <c r="H72" s="2">
        <f>H71/C68*100</f>
        <v>155.05609352937847</v>
      </c>
    </row>
    <row r="73" spans="1:10" x14ac:dyDescent="0.35">
      <c r="A73" s="77" t="s">
        <v>42</v>
      </c>
      <c r="G73" s="1"/>
      <c r="H73" s="2"/>
    </row>
    <row r="74" spans="1:10" x14ac:dyDescent="0.35">
      <c r="A74" s="77" t="s">
        <v>43</v>
      </c>
      <c r="G74" s="1"/>
      <c r="H74" s="2"/>
    </row>
    <row r="75" spans="1:10" hidden="1" x14ac:dyDescent="0.35">
      <c r="G75" s="1"/>
      <c r="H75" s="2"/>
    </row>
    <row r="76" spans="1:10" hidden="1" x14ac:dyDescent="0.35">
      <c r="G76" s="1"/>
      <c r="H76" s="2"/>
    </row>
    <row r="77" spans="1:10" hidden="1" x14ac:dyDescent="0.35">
      <c r="G77" s="1"/>
      <c r="H77" s="2"/>
    </row>
    <row r="78" spans="1:10" hidden="1" x14ac:dyDescent="0.35">
      <c r="G78" s="1"/>
      <c r="H78" s="2"/>
    </row>
    <row r="79" spans="1:10" ht="23.25" hidden="1" customHeight="1" x14ac:dyDescent="0.35">
      <c r="A79" s="4" t="s">
        <v>37</v>
      </c>
      <c r="B79" s="4"/>
      <c r="C79" s="4"/>
      <c r="D79" s="4"/>
      <c r="E79" s="4"/>
      <c r="F79" s="4"/>
      <c r="G79" s="4"/>
      <c r="H79" s="2"/>
    </row>
    <row r="80" spans="1:10" hidden="1" x14ac:dyDescent="0.35">
      <c r="A80" s="5"/>
      <c r="B80" s="6"/>
      <c r="C80" s="7"/>
      <c r="D80" s="5"/>
      <c r="E80" s="5"/>
      <c r="F80" s="5"/>
      <c r="G80" s="7"/>
      <c r="H80" s="2"/>
    </row>
    <row r="81" spans="1:15" hidden="1" x14ac:dyDescent="0.35">
      <c r="A81" s="8" t="s">
        <v>33</v>
      </c>
      <c r="B81" s="9" t="str">
        <f>B4</f>
        <v>: Agustus 2023</v>
      </c>
      <c r="C81" s="7"/>
      <c r="D81" s="5"/>
      <c r="E81" s="5"/>
      <c r="F81" s="5"/>
      <c r="G81" s="7"/>
      <c r="H81" s="2"/>
    </row>
    <row r="82" spans="1:15" ht="15" hidden="1" customHeight="1" x14ac:dyDescent="0.35">
      <c r="A82" s="10" t="s">
        <v>34</v>
      </c>
      <c r="B82" s="11" t="s">
        <v>75</v>
      </c>
      <c r="C82" s="11"/>
      <c r="D82" s="11"/>
      <c r="E82" s="11"/>
      <c r="F82" s="11"/>
      <c r="G82" s="11"/>
      <c r="H82" s="2"/>
    </row>
    <row r="83" spans="1:15" hidden="1" x14ac:dyDescent="0.35">
      <c r="A83" s="14" t="s">
        <v>22</v>
      </c>
      <c r="B83" s="14" t="s">
        <v>39</v>
      </c>
      <c r="C83" s="78" t="s">
        <v>36</v>
      </c>
      <c r="D83" s="14" t="s">
        <v>27</v>
      </c>
      <c r="E83" s="14"/>
      <c r="F83" s="14"/>
      <c r="G83" s="14" t="s">
        <v>2</v>
      </c>
      <c r="H83" s="2"/>
    </row>
    <row r="84" spans="1:15" hidden="1" x14ac:dyDescent="0.35">
      <c r="A84" s="14"/>
      <c r="B84" s="14"/>
      <c r="C84" s="79"/>
      <c r="D84" s="16" t="s">
        <v>28</v>
      </c>
      <c r="E84" s="14" t="s">
        <v>29</v>
      </c>
      <c r="F84" s="14"/>
      <c r="G84" s="14"/>
      <c r="H84" s="2"/>
    </row>
    <row r="85" spans="1:15" hidden="1" x14ac:dyDescent="0.35">
      <c r="A85" s="14"/>
      <c r="B85" s="14"/>
      <c r="C85" s="17" t="s">
        <v>44</v>
      </c>
      <c r="D85" s="18" t="s">
        <v>30</v>
      </c>
      <c r="E85" s="18" t="s">
        <v>31</v>
      </c>
      <c r="F85" s="18" t="s">
        <v>30</v>
      </c>
      <c r="G85" s="14"/>
      <c r="H85" s="2"/>
    </row>
    <row r="86" spans="1:15" ht="29" hidden="1" x14ac:dyDescent="0.35">
      <c r="A86" s="80" t="s">
        <v>76</v>
      </c>
      <c r="B86" s="80" t="s">
        <v>77</v>
      </c>
      <c r="C86" s="81">
        <f>C88</f>
        <v>14898072908</v>
      </c>
      <c r="D86" s="82">
        <f>D88</f>
        <v>0.51894540628193842</v>
      </c>
      <c r="E86" s="81">
        <f>E88</f>
        <v>6431402915</v>
      </c>
      <c r="F86" s="82">
        <f>F88</f>
        <v>0.43169361263807826</v>
      </c>
      <c r="G86" s="83" t="s">
        <v>1</v>
      </c>
      <c r="H86" s="2">
        <f>H88</f>
        <v>7731286498.0599995</v>
      </c>
      <c r="J86" s="55">
        <f>C86-C9</f>
        <v>0</v>
      </c>
      <c r="L86" s="55">
        <f>E86-E9</f>
        <v>0</v>
      </c>
      <c r="O86" s="55">
        <f>H86-H9</f>
        <v>0</v>
      </c>
    </row>
    <row r="87" spans="1:15" hidden="1" x14ac:dyDescent="0.35">
      <c r="A87" s="80"/>
      <c r="B87" s="80"/>
      <c r="C87" s="81"/>
      <c r="D87" s="82"/>
      <c r="E87" s="81"/>
      <c r="F87" s="82"/>
      <c r="G87" s="83"/>
      <c r="H87" s="2"/>
    </row>
    <row r="88" spans="1:15" ht="29" hidden="1" x14ac:dyDescent="0.35">
      <c r="A88" s="84" t="s">
        <v>78</v>
      </c>
      <c r="B88" s="84" t="s">
        <v>77</v>
      </c>
      <c r="C88" s="85">
        <f>SUM(C89:C101)</f>
        <v>14898072908</v>
      </c>
      <c r="D88" s="86">
        <f>H88/C88*100%</f>
        <v>0.51894540628193842</v>
      </c>
      <c r="E88" s="85">
        <f>SUM(E89:E101)</f>
        <v>6431402915</v>
      </c>
      <c r="F88" s="86">
        <f>E88/C88*100%</f>
        <v>0.43169361263807826</v>
      </c>
      <c r="G88" s="87" t="s">
        <v>0</v>
      </c>
      <c r="H88" s="32">
        <f>SUM(H89:H101)</f>
        <v>7731286498.0599995</v>
      </c>
    </row>
    <row r="89" spans="1:15" ht="29" hidden="1" x14ac:dyDescent="0.35">
      <c r="A89" s="88">
        <v>4.5150462962962962E-2</v>
      </c>
      <c r="B89" s="89" t="s">
        <v>15</v>
      </c>
      <c r="C89" s="90"/>
      <c r="D89" s="91"/>
      <c r="E89" s="92"/>
      <c r="F89" s="93"/>
      <c r="G89" s="94" t="s">
        <v>23</v>
      </c>
      <c r="H89" s="72"/>
    </row>
    <row r="90" spans="1:15" ht="29" hidden="1" x14ac:dyDescent="0.35">
      <c r="A90" s="95" t="s">
        <v>55</v>
      </c>
      <c r="B90" s="96" t="s">
        <v>16</v>
      </c>
      <c r="C90" s="97">
        <f>SUM(C14:C16)</f>
        <v>100000000</v>
      </c>
      <c r="D90" s="98">
        <f>H90/C90*100%</f>
        <v>0.34499999999999997</v>
      </c>
      <c r="E90" s="97">
        <f>SUM(E14:E16)</f>
        <v>32632000</v>
      </c>
      <c r="F90" s="98">
        <f>E90/C90*100%</f>
        <v>0.32632</v>
      </c>
      <c r="G90" s="99" t="s">
        <v>47</v>
      </c>
      <c r="H90" s="97">
        <f>SUM(H14:H16)</f>
        <v>34500000</v>
      </c>
    </row>
    <row r="91" spans="1:15" hidden="1" x14ac:dyDescent="0.35">
      <c r="A91" s="95" t="s">
        <v>57</v>
      </c>
      <c r="B91" s="96" t="s">
        <v>17</v>
      </c>
      <c r="C91" s="97">
        <f>SUM(C18:C20)</f>
        <v>6132432338</v>
      </c>
      <c r="D91" s="98">
        <f>H91/C91*100%</f>
        <v>0.61161186505373233</v>
      </c>
      <c r="E91" s="97">
        <f>SUM(E18:E20)</f>
        <v>3698025378</v>
      </c>
      <c r="F91" s="98">
        <f t="shared" ref="F91:F101" si="3">E91/C91*100%</f>
        <v>0.60302750591881049</v>
      </c>
      <c r="G91" s="99" t="s">
        <v>47</v>
      </c>
      <c r="H91" s="97">
        <f>SUM(H18:H20)</f>
        <v>3750668379.5599999</v>
      </c>
    </row>
    <row r="92" spans="1:15" hidden="1" x14ac:dyDescent="0.35">
      <c r="A92" s="95" t="s">
        <v>60</v>
      </c>
      <c r="B92" s="96" t="s">
        <v>18</v>
      </c>
      <c r="C92" s="100">
        <f>SUM(C21:C22)</f>
        <v>0</v>
      </c>
      <c r="D92" s="98"/>
      <c r="E92" s="100"/>
      <c r="F92" s="98"/>
      <c r="G92" s="99" t="s">
        <v>47</v>
      </c>
      <c r="H92" s="100"/>
    </row>
    <row r="93" spans="1:15" hidden="1" x14ac:dyDescent="0.35">
      <c r="A93" s="95" t="s">
        <v>61</v>
      </c>
      <c r="B93" s="96" t="s">
        <v>19</v>
      </c>
      <c r="C93" s="97">
        <f>SUM(C24:C30)</f>
        <v>373211640</v>
      </c>
      <c r="D93" s="98">
        <f>H93/C93*100%</f>
        <v>0.54155289743910451</v>
      </c>
      <c r="E93" s="97">
        <f>SUM(E24:E30)</f>
        <v>199167607</v>
      </c>
      <c r="F93" s="98">
        <f t="shared" si="3"/>
        <v>0.53365861525648017</v>
      </c>
      <c r="G93" s="99" t="s">
        <v>47</v>
      </c>
      <c r="H93" s="97">
        <f>SUM(H24:H30)</f>
        <v>202113845</v>
      </c>
    </row>
    <row r="94" spans="1:15" ht="29" hidden="1" x14ac:dyDescent="0.35">
      <c r="A94" s="101" t="s">
        <v>81</v>
      </c>
      <c r="B94" s="102" t="s">
        <v>49</v>
      </c>
      <c r="C94" s="103">
        <f>SUM(C32:C34)</f>
        <v>392200000</v>
      </c>
      <c r="D94" s="98">
        <f>H94/C94*100%</f>
        <v>1</v>
      </c>
      <c r="E94" s="103">
        <f>SUM(E32:E34)</f>
        <v>385658111</v>
      </c>
      <c r="F94" s="98">
        <f t="shared" si="3"/>
        <v>0.98332001784803669</v>
      </c>
      <c r="G94" s="104" t="s">
        <v>47</v>
      </c>
      <c r="H94" s="103">
        <f>SUM(H32:H34)</f>
        <v>392200000</v>
      </c>
    </row>
    <row r="95" spans="1:15" ht="29" hidden="1" x14ac:dyDescent="0.35">
      <c r="A95" s="95" t="s">
        <v>67</v>
      </c>
      <c r="B95" s="96" t="s">
        <v>20</v>
      </c>
      <c r="C95" s="97">
        <f>SUM(C36:C37)</f>
        <v>170500000</v>
      </c>
      <c r="D95" s="98">
        <f>H95/C95*100%</f>
        <v>0.45278592375366566</v>
      </c>
      <c r="E95" s="97">
        <f>SUM(E36:E37)</f>
        <v>77861939</v>
      </c>
      <c r="F95" s="98">
        <f t="shared" si="3"/>
        <v>0.45666826392961879</v>
      </c>
      <c r="G95" s="99" t="s">
        <v>47</v>
      </c>
      <c r="H95" s="97">
        <f>SUM(H36:H37)</f>
        <v>77200000</v>
      </c>
    </row>
    <row r="96" spans="1:15" ht="29" hidden="1" x14ac:dyDescent="0.35">
      <c r="A96" s="95" t="s">
        <v>70</v>
      </c>
      <c r="B96" s="96" t="s">
        <v>21</v>
      </c>
      <c r="C96" s="105">
        <f>SUM(C39:C40)</f>
        <v>519874000</v>
      </c>
      <c r="D96" s="98">
        <f>H96/C96*100%</f>
        <v>0.25385920434566839</v>
      </c>
      <c r="E96" s="105">
        <f>SUM(E39:E40)</f>
        <v>121839000</v>
      </c>
      <c r="F96" s="98">
        <f t="shared" si="3"/>
        <v>0.2343625570811389</v>
      </c>
      <c r="G96" s="99" t="s">
        <v>47</v>
      </c>
      <c r="H96" s="105">
        <f>SUM(H39:H40)</f>
        <v>131974800</v>
      </c>
    </row>
    <row r="97" spans="1:8" hidden="1" x14ac:dyDescent="0.35">
      <c r="A97" s="88">
        <v>4.5173611111111116E-2</v>
      </c>
      <c r="B97" s="89" t="s">
        <v>25</v>
      </c>
      <c r="C97" s="92"/>
      <c r="D97" s="98"/>
      <c r="E97" s="92"/>
      <c r="F97" s="98"/>
      <c r="G97" s="94" t="s">
        <v>23</v>
      </c>
      <c r="H97" s="92"/>
    </row>
    <row r="98" spans="1:8" ht="29" hidden="1" x14ac:dyDescent="0.35">
      <c r="A98" s="95" t="s">
        <v>83</v>
      </c>
      <c r="B98" s="96" t="s">
        <v>84</v>
      </c>
      <c r="C98" s="105">
        <f>SUM(C43)</f>
        <v>125000000</v>
      </c>
      <c r="D98" s="98">
        <f>H98/C98*100%</f>
        <v>0.35</v>
      </c>
      <c r="E98" s="105">
        <f>SUM(E43)</f>
        <v>40026748</v>
      </c>
      <c r="F98" s="98">
        <f t="shared" si="3"/>
        <v>0.32021398400000001</v>
      </c>
      <c r="G98" s="99" t="s">
        <v>47</v>
      </c>
      <c r="H98" s="105">
        <f>SUM(H43)</f>
        <v>43750000</v>
      </c>
    </row>
    <row r="99" spans="1:8" ht="29" hidden="1" x14ac:dyDescent="0.35">
      <c r="A99" s="95" t="s">
        <v>87</v>
      </c>
      <c r="B99" s="96" t="s">
        <v>88</v>
      </c>
      <c r="C99" s="105">
        <f>SUM(C45:C55)</f>
        <v>4034137850</v>
      </c>
      <c r="D99" s="98">
        <f>H99/C99*100%</f>
        <v>0.41444995428205311</v>
      </c>
      <c r="E99" s="105">
        <f>SUM(E45:E55)</f>
        <v>1050373455</v>
      </c>
      <c r="F99" s="98">
        <f t="shared" si="3"/>
        <v>0.2603712352070468</v>
      </c>
      <c r="G99" s="99" t="s">
        <v>47</v>
      </c>
      <c r="H99" s="105">
        <f>SUM(H45:H55)</f>
        <v>1671948247.5</v>
      </c>
    </row>
    <row r="100" spans="1:8" ht="29" hidden="1" x14ac:dyDescent="0.35">
      <c r="A100" s="95" t="s">
        <v>106</v>
      </c>
      <c r="B100" s="96" t="s">
        <v>107</v>
      </c>
      <c r="C100" s="105">
        <f>SUM(C57:C62)</f>
        <v>2240000000</v>
      </c>
      <c r="D100" s="98">
        <f>H100/C100*100%</f>
        <v>0.36629464285714286</v>
      </c>
      <c r="E100" s="105">
        <f>SUM(E57:E62)</f>
        <v>220300905</v>
      </c>
      <c r="F100" s="98">
        <f t="shared" si="3"/>
        <v>9.8348618303571431E-2</v>
      </c>
      <c r="G100" s="99" t="s">
        <v>47</v>
      </c>
      <c r="H100" s="105">
        <f>SUM(H57:H62)</f>
        <v>820500000</v>
      </c>
    </row>
    <row r="101" spans="1:8" hidden="1" x14ac:dyDescent="0.35">
      <c r="A101" s="95" t="s">
        <v>120</v>
      </c>
      <c r="B101" s="96" t="s">
        <v>121</v>
      </c>
      <c r="C101" s="105">
        <f>SUM(C64:C68)</f>
        <v>810717080</v>
      </c>
      <c r="D101" s="98">
        <f>H101/C101*100%</f>
        <v>0.74801831731483936</v>
      </c>
      <c r="E101" s="105">
        <f>SUM(E64:E68)</f>
        <v>605517772</v>
      </c>
      <c r="F101" s="98">
        <f t="shared" si="3"/>
        <v>0.74689159379743175</v>
      </c>
      <c r="G101" s="99" t="s">
        <v>47</v>
      </c>
      <c r="H101" s="105">
        <f>SUM(H64:H68)</f>
        <v>606431226</v>
      </c>
    </row>
    <row r="102" spans="1:8" hidden="1" x14ac:dyDescent="0.35">
      <c r="G102" s="1"/>
      <c r="H102" s="2"/>
    </row>
    <row r="103" spans="1:8" hidden="1" x14ac:dyDescent="0.35">
      <c r="G103" s="1"/>
      <c r="H103" s="2"/>
    </row>
    <row r="104" spans="1:8" hidden="1" x14ac:dyDescent="0.35">
      <c r="G104" s="1"/>
      <c r="H104" s="2"/>
    </row>
    <row r="105" spans="1:8" hidden="1" x14ac:dyDescent="0.35">
      <c r="G105" s="1"/>
      <c r="H105" s="2"/>
    </row>
    <row r="106" spans="1:8" ht="23.25" hidden="1" customHeight="1" x14ac:dyDescent="0.35">
      <c r="A106" s="4" t="s">
        <v>38</v>
      </c>
      <c r="B106" s="4"/>
      <c r="C106" s="4"/>
      <c r="D106" s="4"/>
      <c r="E106" s="4"/>
      <c r="F106" s="4"/>
      <c r="G106" s="4"/>
      <c r="H106" s="2"/>
    </row>
    <row r="107" spans="1:8" hidden="1" x14ac:dyDescent="0.35">
      <c r="A107" s="5"/>
      <c r="B107" s="6"/>
      <c r="C107" s="7"/>
      <c r="D107" s="5"/>
      <c r="E107" s="5"/>
      <c r="F107" s="5"/>
      <c r="G107" s="7"/>
      <c r="H107" s="2"/>
    </row>
    <row r="108" spans="1:8" hidden="1" x14ac:dyDescent="0.35">
      <c r="A108" s="8" t="s">
        <v>33</v>
      </c>
      <c r="B108" s="9" t="str">
        <f>B4</f>
        <v>: Agustus 2023</v>
      </c>
      <c r="C108" s="7"/>
      <c r="D108" s="5"/>
      <c r="E108" s="5"/>
      <c r="F108" s="5"/>
      <c r="G108" s="7"/>
      <c r="H108" s="2"/>
    </row>
    <row r="109" spans="1:8" ht="15" hidden="1" customHeight="1" x14ac:dyDescent="0.35">
      <c r="A109" s="10" t="s">
        <v>34</v>
      </c>
      <c r="B109" s="11" t="s">
        <v>75</v>
      </c>
      <c r="C109" s="11"/>
      <c r="D109" s="11"/>
      <c r="E109" s="11"/>
      <c r="F109" s="11"/>
      <c r="G109" s="11"/>
      <c r="H109" s="2"/>
    </row>
    <row r="110" spans="1:8" hidden="1" x14ac:dyDescent="0.35">
      <c r="A110" s="14" t="s">
        <v>22</v>
      </c>
      <c r="B110" s="14" t="s">
        <v>39</v>
      </c>
      <c r="C110" s="78" t="s">
        <v>36</v>
      </c>
      <c r="D110" s="14" t="s">
        <v>27</v>
      </c>
      <c r="E110" s="14"/>
      <c r="F110" s="14"/>
      <c r="G110" s="14" t="s">
        <v>2</v>
      </c>
      <c r="H110" s="2"/>
    </row>
    <row r="111" spans="1:8" hidden="1" x14ac:dyDescent="0.35">
      <c r="A111" s="14"/>
      <c r="B111" s="14"/>
      <c r="C111" s="79"/>
      <c r="D111" s="16" t="s">
        <v>28</v>
      </c>
      <c r="E111" s="14" t="s">
        <v>29</v>
      </c>
      <c r="F111" s="14"/>
      <c r="G111" s="14"/>
      <c r="H111" s="2"/>
    </row>
    <row r="112" spans="1:8" hidden="1" x14ac:dyDescent="0.35">
      <c r="A112" s="14"/>
      <c r="B112" s="14"/>
      <c r="C112" s="17" t="s">
        <v>44</v>
      </c>
      <c r="D112" s="18" t="s">
        <v>30</v>
      </c>
      <c r="E112" s="18" t="s">
        <v>31</v>
      </c>
      <c r="F112" s="18" t="s">
        <v>30</v>
      </c>
      <c r="G112" s="14"/>
      <c r="H112" s="2"/>
    </row>
    <row r="113" spans="1:15" ht="29" hidden="1" x14ac:dyDescent="0.35">
      <c r="A113" s="80" t="s">
        <v>76</v>
      </c>
      <c r="B113" s="80" t="s">
        <v>77</v>
      </c>
      <c r="C113" s="81">
        <f>C115</f>
        <v>14898072908</v>
      </c>
      <c r="D113" s="82">
        <f>D115</f>
        <v>0.51894540628193842</v>
      </c>
      <c r="E113" s="81">
        <f>E115</f>
        <v>6431402915</v>
      </c>
      <c r="F113" s="82">
        <f>F115</f>
        <v>0.43169361263807826</v>
      </c>
      <c r="G113" s="83" t="s">
        <v>1</v>
      </c>
      <c r="H113" s="2">
        <f>H115</f>
        <v>7731286498.0599995</v>
      </c>
      <c r="J113" s="55">
        <f>C113-C86</f>
        <v>0</v>
      </c>
      <c r="L113" s="55">
        <f>E113-E86</f>
        <v>0</v>
      </c>
      <c r="O113" s="55">
        <f>H113-H86</f>
        <v>0</v>
      </c>
    </row>
    <row r="114" spans="1:15" hidden="1" x14ac:dyDescent="0.35">
      <c r="A114" s="80"/>
      <c r="B114" s="80"/>
      <c r="C114" s="81"/>
      <c r="D114" s="82"/>
      <c r="E114" s="81"/>
      <c r="F114" s="82"/>
      <c r="G114" s="83"/>
      <c r="H114" s="2"/>
    </row>
    <row r="115" spans="1:15" ht="29" hidden="1" x14ac:dyDescent="0.35">
      <c r="A115" s="84" t="s">
        <v>78</v>
      </c>
      <c r="B115" s="84" t="s">
        <v>77</v>
      </c>
      <c r="C115" s="85">
        <f>SUM(C116:C117)</f>
        <v>14898072908</v>
      </c>
      <c r="D115" s="86">
        <f>H115/C115*100%</f>
        <v>0.51894540628193842</v>
      </c>
      <c r="E115" s="85">
        <f>SUM(E116:E117)</f>
        <v>6431402915</v>
      </c>
      <c r="F115" s="86">
        <f>E115/C115*100%</f>
        <v>0.43169361263807826</v>
      </c>
      <c r="G115" s="87" t="s">
        <v>0</v>
      </c>
      <c r="H115" s="32">
        <f>SUM(H116:H117)</f>
        <v>7731286498.0599995</v>
      </c>
    </row>
    <row r="116" spans="1:15" ht="29" hidden="1" x14ac:dyDescent="0.35">
      <c r="A116" s="106">
        <v>4.5150462962962962E-2</v>
      </c>
      <c r="B116" s="96" t="s">
        <v>15</v>
      </c>
      <c r="C116" s="107">
        <f>SUM(C90:C96)</f>
        <v>7688217978</v>
      </c>
      <c r="D116" s="98">
        <f>H116/C116*100%</f>
        <v>0.59684273230682838</v>
      </c>
      <c r="E116" s="107">
        <f>SUM(E90:E96)</f>
        <v>4515184035</v>
      </c>
      <c r="F116" s="98">
        <f>E116/C116*100%</f>
        <v>0.58728616279094781</v>
      </c>
      <c r="G116" s="99" t="s">
        <v>23</v>
      </c>
      <c r="H116" s="107">
        <f>SUM(H90:H96)</f>
        <v>4588657024.5599995</v>
      </c>
    </row>
    <row r="117" spans="1:15" hidden="1" x14ac:dyDescent="0.35">
      <c r="A117" s="106">
        <v>4.5173611111111116E-2</v>
      </c>
      <c r="B117" s="96" t="s">
        <v>25</v>
      </c>
      <c r="C117" s="105">
        <f>SUM(C98:C101)</f>
        <v>7209854930</v>
      </c>
      <c r="D117" s="98">
        <f>H117/C117*100%</f>
        <v>0.43587970964902617</v>
      </c>
      <c r="E117" s="105">
        <f>SUM(E98:E101)</f>
        <v>1916218880</v>
      </c>
      <c r="F117" s="98">
        <f>E117/C117*100%</f>
        <v>0.26577773042653996</v>
      </c>
      <c r="G117" s="99" t="s">
        <v>23</v>
      </c>
      <c r="H117" s="105">
        <f>SUM(H98:H101)</f>
        <v>3142629473.5</v>
      </c>
    </row>
  </sheetData>
  <sheetProtection algorithmName="SHA-512" hashValue="GE5+NpaMeckDaMzcEquVbOo+CTqADjTr86Wm4gx4gUC0x2Fw2JpTxbTCJbQrLcMnIWzYpQq7hXFU1Ie8tiN5qQ==" saltValue="kp+HAglBkkUUokazPqIPWg==" spinCount="100000" sheet="1" formatCells="0" formatColumns="0" formatRows="0" insertColumns="0" insertRows="0" insertHyperlinks="0" deleteColumns="0" deleteRows="0" sort="0" autoFilter="0" pivotTables="0"/>
  <mergeCells count="24">
    <mergeCell ref="A2:G2"/>
    <mergeCell ref="B5:G5"/>
    <mergeCell ref="A6:A8"/>
    <mergeCell ref="B6:B8"/>
    <mergeCell ref="C6:C7"/>
    <mergeCell ref="D6:F6"/>
    <mergeCell ref="G6:G8"/>
    <mergeCell ref="E7:F7"/>
    <mergeCell ref="A79:G79"/>
    <mergeCell ref="B82:G82"/>
    <mergeCell ref="A83:A85"/>
    <mergeCell ref="B83:B85"/>
    <mergeCell ref="C83:C84"/>
    <mergeCell ref="D83:F83"/>
    <mergeCell ref="G83:G85"/>
    <mergeCell ref="E84:F84"/>
    <mergeCell ref="A106:G106"/>
    <mergeCell ref="B109:G109"/>
    <mergeCell ref="A110:A112"/>
    <mergeCell ref="B110:B112"/>
    <mergeCell ref="C110:C111"/>
    <mergeCell ref="D110:F110"/>
    <mergeCell ref="G110:G112"/>
    <mergeCell ref="E111:F111"/>
  </mergeCells>
  <pageMargins left="0.70866141732283472" right="0.39370078740157483" top="0.55118110236220474" bottom="0.98425196850393704" header="0.31496062992125984" footer="0.31496062992125984"/>
  <pageSetup paperSize="14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BPBD</vt:lpstr>
      <vt:lpstr>BPBD!Print_Area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mantul</dc:creator>
  <cp:lastModifiedBy>riansyahbpbd@outlook.com</cp:lastModifiedBy>
  <cp:lastPrinted>2023-04-04T01:59:56Z</cp:lastPrinted>
  <dcterms:created xsi:type="dcterms:W3CDTF">2021-01-23T00:02:19Z</dcterms:created>
  <dcterms:modified xsi:type="dcterms:W3CDTF">2023-09-29T02:02:36Z</dcterms:modified>
</cp:coreProperties>
</file>